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9420" windowHeight="7940" firstSheet="2" activeTab="7"/>
  </bookViews>
  <sheets>
    <sheet name="kiadások önk1" sheetId="1" r:id="rId1"/>
    <sheet name="bevételek önk2" sheetId="2" r:id="rId2"/>
    <sheet name="létszám3" sheetId="3" r:id="rId3"/>
    <sheet name="beruházások felújítások4" sheetId="4" r:id="rId4"/>
    <sheet name="tartalékok5" sheetId="5" r:id="rId5"/>
    <sheet name="szociális kiadások6" sheetId="6" r:id="rId6"/>
    <sheet name="átadott7" sheetId="7" r:id="rId7"/>
    <sheet name="átvett8" sheetId="8" r:id="rId8"/>
    <sheet name="helyi adók9" sheetId="9" r:id="rId9"/>
    <sheet name="pénzmaradvány kimutatás10" sheetId="10" r:id="rId10"/>
    <sheet name="eredménykimutatás önkorm11" sheetId="11" r:id="rId11"/>
    <sheet name="vagyonmérleg önkorm12" sheetId="12" r:id="rId12"/>
    <sheet name="MÉRLEG13" sheetId="13" r:id="rId13"/>
    <sheet name="Munka1" sheetId="14" r:id="rId14"/>
  </sheets>
  <definedNames>
    <definedName name="_pr232" localSheetId="12">'MÉRLEG13'!#REF!</definedName>
    <definedName name="_pr233" localSheetId="12">'MÉRLEG13'!#REF!</definedName>
    <definedName name="_pr234" localSheetId="12">'MÉRLEG13'!#REF!</definedName>
    <definedName name="_pr235" localSheetId="12">'MÉRLEG13'!#REF!</definedName>
    <definedName name="_pr236" localSheetId="12">'MÉRLEG13'!#REF!</definedName>
    <definedName name="_pr312" localSheetId="12">'MÉRLEG13'!#REF!</definedName>
    <definedName name="_pr313" localSheetId="12">'MÉRLEG13'!#REF!</definedName>
    <definedName name="_pr314" localSheetId="12">'MÉRLEG13'!#REF!</definedName>
    <definedName name="_pr315" localSheetId="12">'MÉRLEG13'!#REF!</definedName>
    <definedName name="_xlnm.Print_Area" localSheetId="6">'átadott7'!$A$1:$E$132</definedName>
    <definedName name="_xlnm.Print_Area" localSheetId="7">'átvett8'!$A$1:$E$117</definedName>
    <definedName name="_xlnm.Print_Area" localSheetId="3">'beruházások felújítások4'!$A$1:$E$48</definedName>
    <definedName name="_xlnm.Print_Area" localSheetId="1">'bevételek önk2'!$A$1:$F$96</definedName>
    <definedName name="_xlnm.Print_Area" localSheetId="10">'eredménykimutatás önkorm11'!$A$1:$D$47</definedName>
    <definedName name="_xlnm.Print_Area" localSheetId="8">'helyi adók9'!$A$1:$E$33</definedName>
    <definedName name="_xlnm.Print_Area" localSheetId="0">'kiadások önk1'!$A$1:$F$123</definedName>
    <definedName name="_xlnm.Print_Area" localSheetId="2">'létszám3'!$A$1:$C$33</definedName>
    <definedName name="_xlnm.Print_Area" localSheetId="12">'MÉRLEG13'!$A$2:$F$152</definedName>
    <definedName name="_xlnm.Print_Area" localSheetId="9">'pénzmaradvány kimutatás10'!$A$1:$B$25</definedName>
    <definedName name="_xlnm.Print_Area" localSheetId="5">'szociális kiadások6'!$A$1:$E$41</definedName>
    <definedName name="_xlnm.Print_Area" localSheetId="4">'tartalékok5'!$A$1:$D$17</definedName>
    <definedName name="_xlnm.Print_Area" localSheetId="11">'vagyonmérleg önkorm12'!$A$1:$D$128</definedName>
  </definedNames>
  <calcPr fullCalcOnLoad="1"/>
</workbook>
</file>

<file path=xl/sharedStrings.xml><?xml version="1.0" encoding="utf-8"?>
<sst xmlns="http://schemas.openxmlformats.org/spreadsheetml/2006/main" count="1623" uniqueCount="788">
  <si>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</si>
  <si>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</si>
  <si>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</si>
  <si>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</si>
  <si>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</si>
  <si>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</si>
  <si>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</si>
  <si>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</si>
  <si>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</si>
  <si>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</si>
  <si>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</si>
  <si>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</si>
  <si>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</si>
  <si>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</si>
  <si>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</si>
  <si>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</si>
  <si>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</si>
  <si>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</si>
  <si>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</si>
  <si>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</si>
  <si>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</si>
  <si>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</si>
  <si>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</si>
  <si>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</si>
  <si>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</si>
  <si>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</si>
  <si>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</si>
  <si>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</si>
  <si>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</si>
  <si>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</si>
  <si>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</si>
  <si>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</si>
  <si>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</si>
  <si>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</si>
  <si>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</si>
  <si>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</si>
  <si>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</si>
  <si>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</si>
  <si>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</si>
  <si>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</si>
  <si>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</si>
  <si>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</si>
  <si>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</si>
  <si>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</si>
  <si>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</si>
  <si>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</si>
  <si>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</si>
  <si>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</si>
  <si>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</si>
  <si>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</si>
  <si>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</si>
  <si>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</si>
  <si>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</si>
  <si>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</si>
  <si>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</si>
  <si>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</si>
  <si>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</si>
  <si>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</si>
  <si>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</si>
  <si>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</si>
  <si>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</si>
  <si>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</si>
  <si>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</si>
  <si>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</si>
  <si>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</si>
  <si>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</si>
  <si>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</si>
  <si>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</si>
  <si>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</si>
  <si>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</si>
  <si>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</si>
  <si>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H/I/6        Költségvetési évben esedékes kötelezettségek beruházásokra</t>
  </si>
  <si>
    <t>H/I/7        Költségvetési évben esedékes kötelezettségek felújításokra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</si>
  <si>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</si>
  <si>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</si>
  <si>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</si>
  <si>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</si>
  <si>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H/II/6        Költségvetési évet követően esedékes kötelezettségek beruházásokra</t>
  </si>
  <si>
    <t>H/II/7        Költségvetési évet követően esedékes kötelezettségek felújításokra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</si>
  <si>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</si>
  <si>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</si>
  <si>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</si>
  <si>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</si>
  <si>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</si>
  <si>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</si>
  <si>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</si>
  <si>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</si>
  <si>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</si>
  <si>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</si>
  <si>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</si>
  <si>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</si>
  <si>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</si>
  <si>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</si>
  <si>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</si>
  <si>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</si>
  <si>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</si>
  <si>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</si>
  <si>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</si>
  <si>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</si>
  <si>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</si>
  <si>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</si>
  <si>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</si>
  <si>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</si>
  <si>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</si>
  <si>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</si>
  <si>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</si>
  <si>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</si>
  <si>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>2014. évi tény (teljesítés)</t>
  </si>
  <si>
    <t>ESZKÖZÖK</t>
  </si>
  <si>
    <t>Módosítások</t>
  </si>
  <si>
    <t>A helyi önkormányzat mérlege (E Ft)</t>
  </si>
  <si>
    <t>A/IV        Koncesszióba, vagyonkezelésbe adott eszközök</t>
  </si>
  <si>
    <t>B/I        Készletek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</si>
  <si>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</si>
  <si>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</si>
  <si>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</si>
  <si>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</si>
  <si>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</si>
  <si>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</si>
  <si>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</si>
  <si>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</si>
  <si>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</si>
  <si>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</si>
  <si>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</si>
  <si>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 xml:space="preserve">D/II/2        Költségvetési évet követően esedékes követelések felhalmozási célú támogatások bevételeire államháztartáson belülről </t>
  </si>
  <si>
    <t>F)        AKTÍV IDŐBELI ELHATÁROLÁSOK</t>
  </si>
  <si>
    <t xml:space="preserve">D)        KÖVETELÉSEK </t>
  </si>
  <si>
    <t xml:space="preserve">G)        SAJÁT TŐKE </t>
  </si>
  <si>
    <t xml:space="preserve">H/I/5        Költségvetési évben esedékes kötelezettségek egyéb működési célú kiadásokra 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</si>
  <si>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</si>
  <si>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</si>
  <si>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H/II/5        Költségvetési évet követően esedékes kötelezettségek egyéb működési célú kiadásokra 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</si>
  <si>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</si>
  <si>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</si>
  <si>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</si>
  <si>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>K)        PASSZÍV IDŐBELI ELHATÁROLÁSOK</t>
  </si>
  <si>
    <t xml:space="preserve">FORRÁSOK ÖSSZESEN </t>
  </si>
  <si>
    <t>ÖNKORMÁNYZAT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</si>
  <si>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</si>
  <si>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</si>
  <si>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</si>
  <si>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</si>
  <si>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</si>
  <si>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</si>
  <si>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</si>
  <si>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</si>
  <si>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</si>
  <si>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</si>
  <si>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</si>
  <si>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</si>
  <si>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</si>
  <si>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</si>
  <si>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</si>
  <si>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</si>
  <si>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</si>
  <si>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</si>
  <si>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</si>
  <si>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</si>
  <si>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</si>
  <si>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</si>
  <si>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</si>
  <si>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</si>
  <si>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</si>
  <si>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</si>
  <si>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</si>
  <si>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</si>
  <si>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</si>
  <si>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</si>
  <si>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</si>
  <si>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</si>
  <si>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</si>
  <si>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</si>
  <si>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</si>
  <si>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</si>
  <si>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</si>
  <si>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</si>
  <si>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</si>
  <si>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</si>
  <si>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</si>
  <si>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A helyi önkormányzat eredménykimutatása (E Ft)</t>
  </si>
  <si>
    <t>A helyi önkormányzat pénzmaradvány kimutatása (E Ft)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</si>
  <si>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</si>
  <si>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</si>
  <si>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</si>
  <si>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</si>
  <si>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</si>
  <si>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</si>
  <si>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</si>
  <si>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</si>
  <si>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</si>
  <si>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</si>
  <si>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</si>
  <si>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</si>
  <si>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</si>
  <si>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</si>
  <si>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</si>
  <si>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</si>
  <si>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</si>
  <si>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</si>
  <si>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</si>
  <si>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</si>
  <si>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</si>
  <si>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</si>
  <si>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</si>
  <si>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</si>
  <si>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</si>
  <si>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</si>
  <si>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</si>
  <si>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</si>
  <si>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</si>
  <si>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</si>
  <si>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</si>
  <si>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</si>
  <si>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</si>
  <si>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</si>
  <si>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</si>
  <si>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</si>
  <si>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</si>
  <si>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</si>
  <si>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</si>
  <si>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</si>
  <si>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</si>
  <si>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</si>
  <si>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</si>
  <si>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</si>
  <si>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</si>
  <si>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</si>
  <si>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</si>
  <si>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</si>
  <si>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</si>
  <si>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</si>
  <si>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</si>
  <si>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</si>
  <si>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</si>
  <si>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</si>
  <si>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</si>
  <si>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</si>
  <si>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</si>
  <si>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</si>
  <si>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</si>
  <si>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</si>
  <si>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</si>
  <si>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</si>
  <si>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</si>
  <si>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</si>
  <si>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</si>
  <si>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</si>
  <si>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</si>
  <si>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</si>
  <si>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</si>
  <si>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</si>
  <si>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</si>
  <si>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</si>
  <si>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</si>
  <si>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</si>
  <si>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</si>
  <si>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</si>
  <si>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</si>
  <si>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</si>
  <si>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</si>
  <si>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</si>
  <si>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</si>
  <si>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</si>
  <si>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</si>
  <si>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</si>
  <si>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</si>
  <si>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</si>
  <si>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</si>
  <si>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</si>
  <si>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</si>
  <si>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</si>
  <si>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</si>
  <si>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</si>
  <si>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</si>
  <si>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</si>
  <si>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</si>
  <si>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</si>
  <si>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</si>
  <si>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</si>
  <si>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</si>
  <si>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</si>
  <si>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</si>
  <si>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</si>
  <si>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</si>
  <si>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</si>
  <si>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</si>
  <si>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</si>
  <si>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</si>
  <si>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</si>
  <si>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</si>
  <si>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</si>
  <si>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</si>
  <si>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</si>
  <si>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</si>
  <si>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</si>
  <si>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</si>
  <si>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</si>
  <si>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</si>
  <si>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</si>
  <si>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</si>
  <si>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</si>
  <si>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</si>
  <si>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</si>
  <si>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</si>
  <si>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</si>
  <si>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</si>
  <si>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</si>
  <si>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</si>
  <si>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</si>
  <si>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</si>
  <si>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</si>
  <si>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</si>
  <si>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</si>
  <si>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</si>
  <si>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</si>
  <si>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</si>
  <si>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</si>
  <si>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</si>
  <si>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</si>
  <si>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</si>
  <si>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</si>
  <si>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</si>
  <si>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</si>
  <si>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</si>
  <si>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</si>
  <si>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</si>
  <si>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</si>
  <si>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</si>
  <si>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</si>
  <si>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</si>
  <si>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</si>
  <si>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</si>
  <si>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</si>
  <si>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</si>
  <si>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</si>
  <si>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</si>
  <si>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</si>
  <si>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</si>
  <si>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</si>
  <si>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</si>
  <si>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</si>
  <si>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</si>
  <si>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</si>
  <si>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</si>
  <si>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</si>
  <si>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</si>
  <si>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</si>
  <si>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</si>
  <si>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</si>
  <si>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</si>
  <si>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</si>
  <si>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</si>
  <si>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</si>
  <si>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</si>
  <si>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</si>
  <si>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</si>
  <si>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</si>
  <si>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</si>
  <si>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</si>
  <si>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</si>
  <si>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</si>
  <si>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</si>
  <si>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</si>
  <si>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</si>
  <si>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</si>
  <si>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</si>
  <si>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</si>
  <si>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</si>
  <si>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</si>
  <si>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</si>
  <si>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</si>
  <si>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</si>
  <si>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</si>
  <si>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</si>
  <si>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</si>
  <si>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</si>
  <si>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</si>
  <si>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</si>
  <si>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</si>
  <si>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</si>
  <si>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</si>
  <si>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</si>
  <si>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</si>
  <si>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</si>
  <si>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</si>
  <si>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</si>
  <si>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</si>
  <si>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</si>
  <si>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</si>
  <si>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</si>
  <si>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</si>
  <si>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</si>
  <si>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</si>
  <si>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</si>
  <si>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</si>
  <si>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</si>
  <si>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</si>
  <si>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</si>
  <si>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</si>
  <si>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</si>
  <si>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</si>
  <si>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</si>
  <si>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</si>
  <si>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</si>
  <si>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</si>
  <si>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</si>
  <si>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</si>
  <si>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</si>
  <si>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</si>
  <si>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</si>
  <si>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</si>
  <si>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</si>
  <si>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</si>
  <si>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</si>
  <si>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</si>
  <si>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</si>
  <si>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</si>
  <si>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</si>
  <si>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</si>
  <si>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</si>
  <si>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</si>
  <si>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</si>
  <si>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</si>
  <si>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</si>
  <si>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</si>
  <si>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</si>
  <si>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</si>
  <si>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</si>
  <si>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</si>
  <si>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</si>
  <si>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</si>
  <si>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</si>
  <si>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</si>
  <si>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</si>
  <si>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</si>
  <si>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</si>
  <si>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</si>
  <si>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</si>
  <si>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</si>
  <si>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</si>
  <si>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</si>
  <si>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</si>
  <si>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</si>
  <si>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</si>
  <si>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</si>
  <si>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</si>
  <si>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</si>
  <si>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</si>
  <si>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</si>
  <si>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</si>
  <si>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</si>
  <si>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</si>
  <si>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</si>
  <si>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</si>
  <si>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</si>
  <si>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</si>
  <si>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</si>
  <si>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</si>
  <si>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</si>
  <si>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</si>
  <si>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</si>
  <si>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</si>
  <si>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</si>
  <si>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</si>
  <si>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</si>
  <si>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</si>
  <si>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</si>
  <si>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</si>
  <si>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</si>
  <si>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</si>
  <si>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</si>
  <si>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</si>
  <si>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</si>
  <si>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</si>
  <si>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</si>
  <si>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</si>
  <si>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</si>
  <si>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</si>
  <si>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</si>
  <si>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</si>
  <si>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</si>
  <si>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</si>
  <si>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</si>
  <si>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</si>
  <si>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</si>
  <si>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</si>
  <si>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</si>
  <si>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</si>
  <si>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</si>
  <si>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</si>
  <si>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</si>
  <si>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</si>
  <si>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</si>
  <si>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</si>
  <si>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</si>
  <si>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</si>
  <si>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</si>
  <si>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</si>
  <si>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</si>
  <si>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</si>
  <si>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</si>
  <si>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</si>
  <si>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</si>
  <si>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</si>
  <si>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</si>
  <si>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</si>
  <si>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</si>
  <si>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</si>
  <si>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</si>
  <si>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</si>
  <si>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</si>
  <si>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</si>
  <si>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</si>
  <si>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</si>
  <si>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</si>
  <si>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</si>
  <si>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</si>
  <si>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</si>
  <si>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</si>
  <si>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</si>
  <si>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</si>
  <si>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</si>
  <si>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</si>
  <si>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</si>
  <si>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</si>
  <si>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</si>
  <si>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</si>
  <si>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</si>
  <si>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</si>
  <si>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</si>
  <si>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</si>
  <si>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</si>
  <si>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</si>
  <si>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</si>
  <si>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</si>
  <si>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</si>
  <si>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</si>
  <si>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</si>
  <si>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</si>
  <si>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</si>
  <si>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</si>
  <si>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</si>
  <si>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</si>
  <si>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</si>
  <si>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</si>
  <si>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</si>
  <si>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</si>
  <si>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</si>
  <si>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</si>
  <si>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</si>
  <si>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</si>
  <si>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</si>
  <si>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</si>
  <si>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</si>
  <si>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</si>
  <si>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</si>
  <si>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</si>
  <si>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</si>
  <si>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</si>
  <si>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</si>
  <si>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</si>
  <si>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</si>
  <si>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</si>
  <si>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</si>
  <si>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</si>
  <si>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</si>
  <si>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</si>
  <si>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</si>
  <si>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</si>
  <si>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</si>
  <si>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</si>
  <si>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</si>
  <si>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</si>
  <si>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</si>
  <si>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</si>
  <si>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</si>
  <si>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</si>
  <si>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</si>
  <si>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</si>
  <si>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</si>
  <si>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</si>
  <si>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</si>
  <si>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</si>
  <si>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</si>
  <si>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</si>
  <si>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</si>
  <si>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</si>
  <si>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</si>
  <si>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</si>
  <si>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</si>
  <si>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</si>
  <si>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</si>
  <si>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</si>
  <si>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</si>
  <si>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</si>
  <si>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</si>
  <si>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</si>
  <si>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</si>
  <si>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</si>
  <si>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</si>
  <si>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</si>
  <si>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</si>
  <si>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</si>
  <si>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</si>
  <si>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</si>
  <si>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</si>
  <si>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</si>
  <si>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</si>
  <si>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</si>
  <si>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</si>
  <si>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</si>
  <si>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</si>
  <si>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</si>
  <si>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</si>
  <si>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</si>
  <si>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</si>
  <si>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</si>
  <si>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</si>
  <si>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</si>
  <si>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</si>
  <si>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</si>
  <si>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</si>
  <si>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</si>
  <si>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</si>
  <si>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</si>
  <si>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</si>
  <si>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</si>
  <si>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</si>
  <si>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</si>
  <si>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</si>
  <si>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</si>
  <si>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</si>
  <si>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</si>
  <si>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</si>
  <si>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</si>
  <si>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</si>
  <si>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</si>
  <si>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</si>
  <si>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</si>
  <si>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</si>
  <si>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</si>
  <si>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</si>
  <si>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</si>
  <si>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</si>
  <si>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</si>
  <si>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</si>
  <si>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</si>
  <si>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</si>
  <si>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</si>
  <si>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</si>
  <si>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</si>
  <si>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</si>
  <si>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</si>
  <si>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</si>
  <si>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</si>
  <si>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</si>
  <si>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</si>
  <si>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</si>
  <si>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</si>
  <si>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</si>
  <si>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</si>
  <si>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</si>
  <si>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</si>
  <si>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</si>
  <si>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</si>
  <si>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</si>
  <si>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</si>
  <si>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</si>
  <si>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</si>
  <si>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</si>
  <si>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</si>
  <si>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</si>
  <si>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</si>
  <si>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</si>
  <si>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</si>
  <si>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</si>
  <si>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</si>
  <si>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</si>
  <si>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</si>
  <si>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</si>
  <si>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</si>
  <si>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</si>
  <si>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</si>
  <si>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</si>
  <si>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</si>
  <si>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</si>
  <si>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</si>
  <si>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</si>
  <si>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</si>
  <si>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</si>
  <si>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</si>
  <si>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</si>
  <si>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</si>
  <si>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</si>
  <si>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</si>
  <si>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</si>
  <si>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</si>
  <si>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</si>
  <si>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</si>
  <si>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</si>
  <si>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</si>
  <si>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</si>
  <si>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</si>
  <si>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</si>
  <si>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</si>
  <si>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</si>
  <si>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</si>
  <si>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</si>
  <si>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</si>
  <si>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</si>
  <si>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</si>
  <si>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</si>
  <si>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</si>
  <si>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</si>
  <si>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</si>
  <si>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</si>
  <si>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</si>
  <si>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</si>
  <si>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</si>
  <si>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</si>
  <si>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</si>
  <si>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</si>
  <si>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</si>
  <si>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</si>
  <si>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</si>
  <si>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</si>
  <si>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</si>
  <si>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</si>
  <si>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</si>
  <si>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</si>
  <si>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</si>
  <si>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</si>
  <si>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</si>
  <si>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</si>
  <si>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</si>
  <si>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</si>
  <si>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</si>
  <si>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</si>
  <si>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</si>
  <si>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</si>
  <si>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</si>
  <si>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</si>
  <si>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</si>
  <si>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</si>
  <si>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</si>
  <si>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</si>
  <si>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</si>
  <si>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</si>
  <si>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</si>
  <si>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ÖNKORMÁNYZATI ELŐIRÁNYZATOK</t>
  </si>
  <si>
    <t>MINDÖSSZESEN</t>
  </si>
  <si>
    <t>Beruházások és felújítások (E Ft)</t>
  </si>
  <si>
    <t>Általános- és céltartalékok (E Ft)</t>
  </si>
  <si>
    <t>A helyi önkormányzat költségvetési mérlege közgazdasági tagolásban (E Ft)</t>
  </si>
  <si>
    <t>eredeti ei.</t>
  </si>
  <si>
    <t xml:space="preserve">                                                                              </t>
  </si>
  <si>
    <t>ebből temető kerítés</t>
  </si>
  <si>
    <t xml:space="preserve"> ebből utak felújítása</t>
  </si>
  <si>
    <t xml:space="preserve">          védőnők</t>
  </si>
  <si>
    <t xml:space="preserve">          társulás működési költségeire</t>
  </si>
  <si>
    <t xml:space="preserve">          belső ellenőrzésre</t>
  </si>
  <si>
    <t xml:space="preserve">          iskola konyhai eszközökre</t>
  </si>
  <si>
    <t xml:space="preserve">      ebből Százszorszép Óvoda</t>
  </si>
  <si>
    <t xml:space="preserve">      ebből járóbeteg szakellátásra</t>
  </si>
  <si>
    <t xml:space="preserve">      ebből bursa hungarica</t>
  </si>
  <si>
    <r>
      <t xml:space="preserve">        </t>
    </r>
    <r>
      <rPr>
        <i/>
        <sz val="10"/>
        <color indexed="8"/>
        <rFont val="Bookman Old Style"/>
        <family val="1"/>
      </rPr>
      <t xml:space="preserve">ebből Don Bosco nyomdokán FFE </t>
    </r>
  </si>
  <si>
    <r>
      <t xml:space="preserve">            </t>
    </r>
    <r>
      <rPr>
        <i/>
        <sz val="10"/>
        <color indexed="8"/>
        <rFont val="Bookman Old Style"/>
        <family val="1"/>
      </rPr>
      <t>RÁBA-Műgát és Térségéért Egyesület</t>
    </r>
  </si>
  <si>
    <t xml:space="preserve">        ebből Pot-Est</t>
  </si>
  <si>
    <t xml:space="preserve">           Med-Univ</t>
  </si>
  <si>
    <t xml:space="preserve">           Vasi-Achát</t>
  </si>
  <si>
    <t xml:space="preserve">         ebből tűzoltó autó törlesztés</t>
  </si>
  <si>
    <t xml:space="preserve">         ebből Nick Község Önkéntes Tûzoltó Egyesület</t>
  </si>
  <si>
    <t>felhalmozási célú támogatások</t>
  </si>
  <si>
    <t>teljesítés %-ban</t>
  </si>
  <si>
    <t>Közhatalmi bevételek összesen</t>
  </si>
  <si>
    <t>Működési célú kifiz. államháztartáson belülre</t>
  </si>
  <si>
    <t>MŰKÖDÉSI CÉLÚ KIADÁS</t>
  </si>
  <si>
    <t>FELHALMOZÁSI CÉLÚ KIADÁS</t>
  </si>
  <si>
    <t>Nick Község Önkormányzata 2015. évi zárszámadása</t>
  </si>
  <si>
    <t>Előző időszak (2014. év)</t>
  </si>
  <si>
    <t>Tárgyi időszak (2015. év)</t>
  </si>
  <si>
    <t>2014. évi tény  (teljesítés)</t>
  </si>
  <si>
    <t>2015. évi eredeti ei.</t>
  </si>
  <si>
    <t>2015. évi módosított ei.</t>
  </si>
  <si>
    <t>2015. évi tény (teljesítés)</t>
  </si>
  <si>
    <t>ebből nyomtató</t>
  </si>
  <si>
    <t>ebből szalagfüggöny</t>
  </si>
  <si>
    <t xml:space="preserve">          forgalomtechnika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</si>
</sst>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_-* #,##0\ _F_t_-;\-* #,##0\ _F_t_-;_-* &quot;-&quot;??\ _F_t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10"/>
      <name val="Tahoma"/>
      <family val="2"/>
    </font>
    <font>
      <b/>
      <i/>
      <u val="single"/>
      <sz val="12"/>
      <color indexed="8"/>
      <name val="Bookman Old Style"/>
      <family val="1"/>
    </font>
    <font>
      <i/>
      <sz val="10"/>
      <name val="Bookman Old Style"/>
      <family val="1"/>
    </font>
    <font>
      <i/>
      <sz val="10"/>
      <color indexed="8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10"/>
      <name val="Bookman Old Style"/>
      <family val="1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Bookman Old Style"/>
      <family val="1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7" fillId="0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7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7" fillId="35" borderId="10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/>
    </xf>
    <xf numFmtId="0" fontId="6" fillId="36" borderId="10" xfId="0" applyFont="1" applyFill="1" applyBorder="1" applyAlignment="1">
      <alignment horizontal="left" vertical="center"/>
    </xf>
    <xf numFmtId="165" fontId="6" fillId="36" borderId="10" xfId="0" applyNumberFormat="1" applyFont="1" applyFill="1" applyBorder="1" applyAlignment="1">
      <alignment vertical="center"/>
    </xf>
    <xf numFmtId="0" fontId="9" fillId="36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65" fontId="11" fillId="35" borderId="10" xfId="0" applyNumberFormat="1" applyFont="1" applyFill="1" applyBorder="1" applyAlignment="1">
      <alignment vertical="center"/>
    </xf>
    <xf numFmtId="0" fontId="24" fillId="38" borderId="10" xfId="0" applyFont="1" applyFill="1" applyBorder="1" applyAlignment="1">
      <alignment/>
    </xf>
    <xf numFmtId="165" fontId="11" fillId="38" borderId="10" xfId="0" applyNumberFormat="1" applyFont="1" applyFill="1" applyBorder="1" applyAlignment="1">
      <alignment vertical="center"/>
    </xf>
    <xf numFmtId="0" fontId="9" fillId="38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left" vertical="top" wrapText="1"/>
    </xf>
    <xf numFmtId="3" fontId="7" fillId="36" borderId="10" xfId="0" applyNumberFormat="1" applyFont="1" applyFill="1" applyBorder="1" applyAlignment="1">
      <alignment horizontal="right" vertical="top" wrapText="1"/>
    </xf>
    <xf numFmtId="166" fontId="15" fillId="0" borderId="10" xfId="40" applyNumberFormat="1" applyFont="1" applyBorder="1" applyAlignment="1">
      <alignment horizontal="center"/>
    </xf>
    <xf numFmtId="166" fontId="0" fillId="0" borderId="10" xfId="4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6" fontId="63" fillId="33" borderId="10" xfId="0" applyNumberFormat="1" applyFont="1" applyFill="1" applyBorder="1" applyAlignment="1">
      <alignment/>
    </xf>
    <xf numFmtId="0" fontId="63" fillId="0" borderId="10" xfId="0" applyFont="1" applyBorder="1" applyAlignment="1">
      <alignment horizontal="center"/>
    </xf>
    <xf numFmtId="166" fontId="0" fillId="0" borderId="10" xfId="40" applyNumberFormat="1" applyFont="1" applyBorder="1" applyAlignment="1">
      <alignment horizontal="center"/>
    </xf>
    <xf numFmtId="166" fontId="63" fillId="0" borderId="10" xfId="40" applyNumberFormat="1" applyFont="1" applyBorder="1" applyAlignment="1">
      <alignment horizontal="center"/>
    </xf>
    <xf numFmtId="166" fontId="63" fillId="39" borderId="10" xfId="40" applyNumberFormat="1" applyFont="1" applyFill="1" applyBorder="1" applyAlignment="1">
      <alignment horizontal="center"/>
    </xf>
    <xf numFmtId="166" fontId="63" fillId="0" borderId="10" xfId="40" applyNumberFormat="1" applyFont="1" applyBorder="1" applyAlignment="1">
      <alignment/>
    </xf>
    <xf numFmtId="0" fontId="63" fillId="0" borderId="10" xfId="0" applyFont="1" applyBorder="1" applyAlignment="1">
      <alignment/>
    </xf>
    <xf numFmtId="166" fontId="7" fillId="0" borderId="10" xfId="40" applyNumberFormat="1" applyFont="1" applyFill="1" applyBorder="1" applyAlignment="1">
      <alignment horizontal="left" vertical="center"/>
    </xf>
    <xf numFmtId="166" fontId="8" fillId="0" borderId="10" xfId="40" applyNumberFormat="1" applyFont="1" applyFill="1" applyBorder="1" applyAlignment="1">
      <alignment horizontal="left" vertical="center"/>
    </xf>
    <xf numFmtId="166" fontId="8" fillId="0" borderId="10" xfId="40" applyNumberFormat="1" applyFont="1" applyFill="1" applyBorder="1" applyAlignment="1">
      <alignment horizontal="left" vertical="center" wrapText="1"/>
    </xf>
    <xf numFmtId="166" fontId="7" fillId="36" borderId="10" xfId="40" applyNumberFormat="1" applyFont="1" applyFill="1" applyBorder="1" applyAlignment="1">
      <alignment horizontal="left" vertical="center"/>
    </xf>
    <xf numFmtId="0" fontId="11" fillId="0" borderId="0" xfId="0" applyFont="1" applyAlignment="1">
      <alignment/>
    </xf>
    <xf numFmtId="166" fontId="11" fillId="0" borderId="10" xfId="40" applyNumberFormat="1" applyFont="1" applyBorder="1" applyAlignment="1">
      <alignment horizontal="center"/>
    </xf>
    <xf numFmtId="166" fontId="11" fillId="36" borderId="10" xfId="40" applyNumberFormat="1" applyFont="1" applyFill="1" applyBorder="1" applyAlignment="1">
      <alignment horizontal="center"/>
    </xf>
    <xf numFmtId="166" fontId="7" fillId="0" borderId="10" xfId="40" applyNumberFormat="1" applyFont="1" applyFill="1" applyBorder="1" applyAlignment="1">
      <alignment horizontal="center" vertical="center" wrapText="1"/>
    </xf>
    <xf numFmtId="166" fontId="7" fillId="0" borderId="10" xfId="40" applyNumberFormat="1" applyFont="1" applyFill="1" applyBorder="1" applyAlignment="1">
      <alignment horizontal="center" vertical="center"/>
    </xf>
    <xf numFmtId="166" fontId="8" fillId="0" borderId="10" xfId="40" applyNumberFormat="1" applyFont="1" applyFill="1" applyBorder="1" applyAlignment="1">
      <alignment horizontal="center" vertical="center"/>
    </xf>
    <xf numFmtId="166" fontId="11" fillId="35" borderId="10" xfId="40" applyNumberFormat="1" applyFont="1" applyFill="1" applyBorder="1" applyAlignment="1">
      <alignment horizontal="center"/>
    </xf>
    <xf numFmtId="166" fontId="11" fillId="38" borderId="10" xfId="4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18" fillId="39" borderId="0" xfId="0" applyFont="1" applyFill="1" applyAlignment="1">
      <alignment/>
    </xf>
    <xf numFmtId="0" fontId="11" fillId="39" borderId="0" xfId="0" applyFont="1" applyFill="1" applyAlignment="1">
      <alignment/>
    </xf>
    <xf numFmtId="0" fontId="5" fillId="39" borderId="10" xfId="0" applyFont="1" applyFill="1" applyBorder="1" applyAlignment="1">
      <alignment vertical="center"/>
    </xf>
    <xf numFmtId="0" fontId="5" fillId="39" borderId="10" xfId="0" applyNumberFormat="1" applyFont="1" applyFill="1" applyBorder="1" applyAlignment="1">
      <alignment vertical="center"/>
    </xf>
    <xf numFmtId="166" fontId="5" fillId="39" borderId="10" xfId="40" applyNumberFormat="1" applyFont="1" applyFill="1" applyBorder="1" applyAlignment="1">
      <alignment horizontal="center" vertical="center"/>
    </xf>
    <xf numFmtId="165" fontId="5" fillId="39" borderId="10" xfId="0" applyNumberFormat="1" applyFont="1" applyFill="1" applyBorder="1" applyAlignment="1">
      <alignment vertical="center"/>
    </xf>
    <xf numFmtId="0" fontId="5" fillId="39" borderId="10" xfId="0" applyFont="1" applyFill="1" applyBorder="1" applyAlignment="1">
      <alignment vertical="center" wrapText="1"/>
    </xf>
    <xf numFmtId="0" fontId="5" fillId="39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vertical="center" wrapText="1"/>
    </xf>
    <xf numFmtId="165" fontId="4" fillId="39" borderId="10" xfId="0" applyNumberFormat="1" applyFont="1" applyFill="1" applyBorder="1" applyAlignment="1">
      <alignment vertical="center"/>
    </xf>
    <xf numFmtId="0" fontId="5" fillId="39" borderId="10" xfId="0" applyFont="1" applyFill="1" applyBorder="1" applyAlignment="1">
      <alignment horizontal="left" vertical="center"/>
    </xf>
    <xf numFmtId="0" fontId="4" fillId="39" borderId="10" xfId="0" applyFont="1" applyFill="1" applyBorder="1" applyAlignment="1">
      <alignment horizontal="left" vertical="center" wrapText="1"/>
    </xf>
    <xf numFmtId="0" fontId="11" fillId="39" borderId="10" xfId="0" applyFont="1" applyFill="1" applyBorder="1" applyAlignment="1">
      <alignment vertical="center" wrapText="1"/>
    </xf>
    <xf numFmtId="165" fontId="11" fillId="39" borderId="10" xfId="0" applyNumberFormat="1" applyFont="1" applyFill="1" applyBorder="1" applyAlignment="1">
      <alignment vertical="center"/>
    </xf>
    <xf numFmtId="0" fontId="11" fillId="39" borderId="10" xfId="0" applyFont="1" applyFill="1" applyBorder="1" applyAlignment="1">
      <alignment horizontal="left" vertical="center" wrapText="1"/>
    </xf>
    <xf numFmtId="0" fontId="8" fillId="39" borderId="10" xfId="0" applyFont="1" applyFill="1" applyBorder="1" applyAlignment="1">
      <alignment horizontal="left" vertical="center" wrapText="1"/>
    </xf>
    <xf numFmtId="0" fontId="10" fillId="39" borderId="10" xfId="0" applyFont="1" applyFill="1" applyBorder="1" applyAlignment="1">
      <alignment horizontal="left" vertical="center" wrapText="1"/>
    </xf>
    <xf numFmtId="0" fontId="8" fillId="39" borderId="10" xfId="0" applyFont="1" applyFill="1" applyBorder="1" applyAlignment="1">
      <alignment vertical="center" wrapText="1"/>
    </xf>
    <xf numFmtId="0" fontId="8" fillId="39" borderId="10" xfId="0" applyFont="1" applyFill="1" applyBorder="1" applyAlignment="1">
      <alignment vertical="center"/>
    </xf>
    <xf numFmtId="164" fontId="5" fillId="39" borderId="10" xfId="0" applyNumberFormat="1" applyFont="1" applyFill="1" applyBorder="1" applyAlignment="1">
      <alignment horizontal="left" vertical="center"/>
    </xf>
    <xf numFmtId="0" fontId="11" fillId="39" borderId="10" xfId="0" applyFont="1" applyFill="1" applyBorder="1" applyAlignment="1">
      <alignment horizontal="left" vertical="center"/>
    </xf>
    <xf numFmtId="0" fontId="6" fillId="39" borderId="10" xfId="0" applyFont="1" applyFill="1" applyBorder="1" applyAlignment="1">
      <alignment horizontal="left" vertical="center"/>
    </xf>
    <xf numFmtId="165" fontId="6" fillId="39" borderId="10" xfId="0" applyNumberFormat="1" applyFont="1" applyFill="1" applyBorder="1" applyAlignment="1">
      <alignment vertical="center"/>
    </xf>
    <xf numFmtId="166" fontId="6" fillId="39" borderId="10" xfId="40" applyNumberFormat="1" applyFont="1" applyFill="1" applyBorder="1" applyAlignment="1">
      <alignment vertical="center"/>
    </xf>
    <xf numFmtId="0" fontId="2" fillId="39" borderId="0" xfId="0" applyFont="1" applyFill="1" applyBorder="1" applyAlignment="1">
      <alignment horizontal="left" vertical="center" wrapText="1"/>
    </xf>
    <xf numFmtId="0" fontId="0" fillId="39" borderId="0" xfId="0" applyFill="1" applyBorder="1" applyAlignment="1">
      <alignment/>
    </xf>
    <xf numFmtId="0" fontId="7" fillId="39" borderId="10" xfId="0" applyFont="1" applyFill="1" applyBorder="1" applyAlignment="1">
      <alignment horizontal="left" vertical="center" wrapText="1"/>
    </xf>
    <xf numFmtId="0" fontId="3" fillId="39" borderId="0" xfId="0" applyFont="1" applyFill="1" applyBorder="1" applyAlignment="1">
      <alignment horizontal="left" vertical="center" wrapText="1"/>
    </xf>
    <xf numFmtId="0" fontId="8" fillId="39" borderId="10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 horizontal="left" vertical="center"/>
    </xf>
    <xf numFmtId="0" fontId="7" fillId="39" borderId="10" xfId="0" applyFont="1" applyFill="1" applyBorder="1" applyAlignment="1">
      <alignment horizontal="left" vertical="center"/>
    </xf>
    <xf numFmtId="0" fontId="3" fillId="39" borderId="0" xfId="0" applyFont="1" applyFill="1" applyBorder="1" applyAlignment="1">
      <alignment horizontal="left" vertical="center"/>
    </xf>
    <xf numFmtId="0" fontId="10" fillId="39" borderId="10" xfId="0" applyFont="1" applyFill="1" applyBorder="1" applyAlignment="1">
      <alignment horizontal="left" vertical="center"/>
    </xf>
    <xf numFmtId="0" fontId="9" fillId="39" borderId="10" xfId="0" applyFont="1" applyFill="1" applyBorder="1" applyAlignment="1">
      <alignment horizontal="left" vertical="center"/>
    </xf>
    <xf numFmtId="0" fontId="6" fillId="39" borderId="10" xfId="0" applyFont="1" applyFill="1" applyBorder="1" applyAlignment="1">
      <alignment horizontal="left" vertical="center" wrapText="1"/>
    </xf>
    <xf numFmtId="0" fontId="24" fillId="22" borderId="10" xfId="0" applyFont="1" applyFill="1" applyBorder="1" applyAlignment="1">
      <alignment/>
    </xf>
    <xf numFmtId="165" fontId="19" fillId="22" borderId="10" xfId="0" applyNumberFormat="1" applyFont="1" applyFill="1" applyBorder="1" applyAlignment="1">
      <alignment vertical="center"/>
    </xf>
    <xf numFmtId="166" fontId="19" fillId="22" borderId="10" xfId="40" applyNumberFormat="1" applyFont="1" applyFill="1" applyBorder="1" applyAlignment="1">
      <alignment vertical="center"/>
    </xf>
    <xf numFmtId="0" fontId="6" fillId="22" borderId="10" xfId="0" applyFont="1" applyFill="1" applyBorder="1" applyAlignment="1">
      <alignment/>
    </xf>
    <xf numFmtId="0" fontId="17" fillId="22" borderId="10" xfId="0" applyFont="1" applyFill="1" applyBorder="1" applyAlignment="1">
      <alignment/>
    </xf>
    <xf numFmtId="166" fontId="6" fillId="22" borderId="10" xfId="0" applyNumberFormat="1" applyFont="1" applyFill="1" applyBorder="1" applyAlignment="1">
      <alignment/>
    </xf>
    <xf numFmtId="0" fontId="4" fillId="39" borderId="10" xfId="0" applyFont="1" applyFill="1" applyBorder="1" applyAlignment="1">
      <alignment vertical="center"/>
    </xf>
    <xf numFmtId="0" fontId="4" fillId="39" borderId="10" xfId="0" applyNumberFormat="1" applyFont="1" applyFill="1" applyBorder="1" applyAlignment="1">
      <alignment vertical="center"/>
    </xf>
    <xf numFmtId="166" fontId="4" fillId="39" borderId="10" xfId="40" applyNumberFormat="1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vertical="center"/>
    </xf>
    <xf numFmtId="166" fontId="11" fillId="6" borderId="10" xfId="40" applyNumberFormat="1" applyFont="1" applyFill="1" applyBorder="1" applyAlignment="1">
      <alignment horizontal="center" vertical="center"/>
    </xf>
    <xf numFmtId="166" fontId="0" fillId="0" borderId="10" xfId="40" applyNumberFormat="1" applyFont="1" applyBorder="1" applyAlignment="1">
      <alignment/>
    </xf>
    <xf numFmtId="166" fontId="63" fillId="35" borderId="10" xfId="40" applyNumberFormat="1" applyFont="1" applyFill="1" applyBorder="1" applyAlignment="1">
      <alignment/>
    </xf>
    <xf numFmtId="166" fontId="9" fillId="38" borderId="10" xfId="4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166" fontId="45" fillId="0" borderId="10" xfId="40" applyNumberFormat="1" applyFont="1" applyBorder="1" applyAlignment="1">
      <alignment/>
    </xf>
    <xf numFmtId="166" fontId="46" fillId="0" borderId="10" xfId="40" applyNumberFormat="1" applyFont="1" applyBorder="1" applyAlignment="1">
      <alignment/>
    </xf>
    <xf numFmtId="166" fontId="5" fillId="39" borderId="10" xfId="40" applyNumberFormat="1" applyFont="1" applyFill="1" applyBorder="1" applyAlignment="1">
      <alignment horizontal="right" vertical="center"/>
    </xf>
    <xf numFmtId="9" fontId="15" fillId="39" borderId="10" xfId="62" applyFont="1" applyFill="1" applyBorder="1" applyAlignment="1">
      <alignment horizontal="right"/>
    </xf>
    <xf numFmtId="166" fontId="4" fillId="39" borderId="10" xfId="40" applyNumberFormat="1" applyFont="1" applyFill="1" applyBorder="1" applyAlignment="1">
      <alignment horizontal="right" vertical="center"/>
    </xf>
    <xf numFmtId="9" fontId="4" fillId="39" borderId="10" xfId="62" applyFont="1" applyFill="1" applyBorder="1" applyAlignment="1">
      <alignment horizontal="right" vertical="center"/>
    </xf>
    <xf numFmtId="9" fontId="5" fillId="39" borderId="10" xfId="62" applyFont="1" applyFill="1" applyBorder="1" applyAlignment="1">
      <alignment horizontal="right" vertical="center"/>
    </xf>
    <xf numFmtId="166" fontId="11" fillId="39" borderId="10" xfId="40" applyNumberFormat="1" applyFont="1" applyFill="1" applyBorder="1" applyAlignment="1">
      <alignment horizontal="right" vertical="center"/>
    </xf>
    <xf numFmtId="9" fontId="11" fillId="39" borderId="10" xfId="62" applyFont="1" applyFill="1" applyBorder="1" applyAlignment="1">
      <alignment horizontal="right" vertical="center"/>
    </xf>
    <xf numFmtId="165" fontId="5" fillId="39" borderId="10" xfId="0" applyNumberFormat="1" applyFont="1" applyFill="1" applyBorder="1" applyAlignment="1">
      <alignment horizontal="right" vertical="center"/>
    </xf>
    <xf numFmtId="166" fontId="19" fillId="22" borderId="10" xfId="40" applyNumberFormat="1" applyFont="1" applyFill="1" applyBorder="1" applyAlignment="1">
      <alignment horizontal="right" vertical="center"/>
    </xf>
    <xf numFmtId="9" fontId="19" fillId="22" borderId="10" xfId="62" applyFont="1" applyFill="1" applyBorder="1" applyAlignment="1">
      <alignment horizontal="right" vertical="center"/>
    </xf>
    <xf numFmtId="166" fontId="6" fillId="39" borderId="10" xfId="40" applyNumberFormat="1" applyFont="1" applyFill="1" applyBorder="1" applyAlignment="1">
      <alignment horizontal="right" vertical="center"/>
    </xf>
    <xf numFmtId="9" fontId="6" fillId="39" borderId="10" xfId="62" applyFont="1" applyFill="1" applyBorder="1" applyAlignment="1">
      <alignment horizontal="right" vertical="center"/>
    </xf>
    <xf numFmtId="0" fontId="5" fillId="39" borderId="10" xfId="0" applyFont="1" applyFill="1" applyBorder="1" applyAlignment="1">
      <alignment horizontal="right" vertical="center" wrapText="1"/>
    </xf>
    <xf numFmtId="9" fontId="8" fillId="39" borderId="10" xfId="62" applyFont="1" applyFill="1" applyBorder="1" applyAlignment="1">
      <alignment horizontal="right" vertical="center" wrapText="1"/>
    </xf>
    <xf numFmtId="0" fontId="4" fillId="39" borderId="10" xfId="0" applyFont="1" applyFill="1" applyBorder="1" applyAlignment="1">
      <alignment horizontal="right" vertical="center" wrapText="1"/>
    </xf>
    <xf numFmtId="9" fontId="7" fillId="39" borderId="10" xfId="62" applyFont="1" applyFill="1" applyBorder="1" applyAlignment="1">
      <alignment horizontal="right" vertical="center" wrapText="1"/>
    </xf>
    <xf numFmtId="9" fontId="8" fillId="39" borderId="10" xfId="62" applyFont="1" applyFill="1" applyBorder="1" applyAlignment="1">
      <alignment horizontal="right" vertical="center"/>
    </xf>
    <xf numFmtId="9" fontId="7" fillId="39" borderId="10" xfId="62" applyFont="1" applyFill="1" applyBorder="1" applyAlignment="1">
      <alignment horizontal="right" vertical="center"/>
    </xf>
    <xf numFmtId="0" fontId="11" fillId="39" borderId="10" xfId="0" applyFont="1" applyFill="1" applyBorder="1" applyAlignment="1">
      <alignment horizontal="right" vertical="center" wrapText="1"/>
    </xf>
    <xf numFmtId="0" fontId="6" fillId="39" borderId="10" xfId="0" applyFont="1" applyFill="1" applyBorder="1" applyAlignment="1">
      <alignment horizontal="right" vertical="center" wrapText="1"/>
    </xf>
    <xf numFmtId="9" fontId="6" fillId="39" borderId="10" xfId="62" applyFont="1" applyFill="1" applyBorder="1" applyAlignment="1">
      <alignment horizontal="right" vertical="center" wrapText="1"/>
    </xf>
    <xf numFmtId="166" fontId="6" fillId="22" borderId="10" xfId="0" applyNumberFormat="1" applyFont="1" applyFill="1" applyBorder="1" applyAlignment="1">
      <alignment horizontal="right"/>
    </xf>
    <xf numFmtId="9" fontId="6" fillId="22" borderId="10" xfId="62" applyFont="1" applyFill="1" applyBorder="1" applyAlignment="1">
      <alignment horizontal="right"/>
    </xf>
    <xf numFmtId="9" fontId="0" fillId="0" borderId="10" xfId="62" applyFont="1" applyBorder="1" applyAlignment="1">
      <alignment horizontal="right"/>
    </xf>
    <xf numFmtId="9" fontId="11" fillId="39" borderId="10" xfId="62" applyFont="1" applyFill="1" applyBorder="1" applyAlignment="1">
      <alignment horizontal="right"/>
    </xf>
    <xf numFmtId="9" fontId="11" fillId="6" borderId="10" xfId="62" applyFont="1" applyFill="1" applyBorder="1" applyAlignment="1">
      <alignment horizontal="right"/>
    </xf>
    <xf numFmtId="9" fontId="6" fillId="39" borderId="0" xfId="62" applyFont="1" applyFill="1" applyBorder="1" applyAlignment="1">
      <alignment horizontal="right"/>
    </xf>
    <xf numFmtId="0" fontId="7" fillId="22" borderId="10" xfId="0" applyFont="1" applyFill="1" applyBorder="1" applyAlignment="1">
      <alignment horizontal="left" vertical="center" wrapText="1"/>
    </xf>
    <xf numFmtId="0" fontId="4" fillId="22" borderId="10" xfId="0" applyFont="1" applyFill="1" applyBorder="1" applyAlignment="1">
      <alignment horizontal="left" vertical="center"/>
    </xf>
    <xf numFmtId="3" fontId="67" fillId="0" borderId="10" xfId="0" applyNumberFormat="1" applyFont="1" applyBorder="1" applyAlignment="1">
      <alignment horizontal="right" vertical="top" wrapText="1"/>
    </xf>
    <xf numFmtId="0" fontId="28" fillId="0" borderId="10" xfId="0" applyFont="1" applyBorder="1" applyAlignment="1">
      <alignment/>
    </xf>
    <xf numFmtId="0" fontId="58" fillId="0" borderId="10" xfId="0" applyFont="1" applyBorder="1" applyAlignment="1">
      <alignment/>
    </xf>
    <xf numFmtId="166" fontId="58" fillId="0" borderId="10" xfId="40" applyNumberFormat="1" applyFont="1" applyBorder="1" applyAlignment="1">
      <alignment/>
    </xf>
    <xf numFmtId="166" fontId="68" fillId="0" borderId="10" xfId="40" applyNumberFormat="1" applyFont="1" applyBorder="1" applyAlignment="1">
      <alignment/>
    </xf>
    <xf numFmtId="0" fontId="5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22" borderId="10" xfId="0" applyFont="1" applyFill="1" applyBorder="1" applyAlignment="1">
      <alignment horizontal="center"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13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166" fontId="28" fillId="0" borderId="10" xfId="40" applyNumberFormat="1" applyFont="1" applyBorder="1" applyAlignment="1">
      <alignment horizontal="center"/>
    </xf>
    <xf numFmtId="166" fontId="10" fillId="0" borderId="10" xfId="40" applyNumberFormat="1" applyFont="1" applyBorder="1" applyAlignment="1">
      <alignment horizontal="center"/>
    </xf>
    <xf numFmtId="166" fontId="45" fillId="0" borderId="10" xfId="40" applyNumberFormat="1" applyFont="1" applyBorder="1" applyAlignment="1">
      <alignment horizontal="center"/>
    </xf>
    <xf numFmtId="166" fontId="10" fillId="38" borderId="10" xfId="40" applyNumberFormat="1" applyFont="1" applyFill="1" applyBorder="1" applyAlignment="1">
      <alignment horizontal="center"/>
    </xf>
    <xf numFmtId="166" fontId="10" fillId="36" borderId="10" xfId="40" applyNumberFormat="1" applyFont="1" applyFill="1" applyBorder="1" applyAlignment="1">
      <alignment horizontal="center"/>
    </xf>
    <xf numFmtId="166" fontId="45" fillId="36" borderId="10" xfId="40" applyNumberFormat="1" applyFont="1" applyFill="1" applyBorder="1" applyAlignment="1">
      <alignment/>
    </xf>
    <xf numFmtId="166" fontId="10" fillId="35" borderId="10" xfId="40" applyNumberFormat="1" applyFont="1" applyFill="1" applyBorder="1" applyAlignment="1">
      <alignment/>
    </xf>
    <xf numFmtId="166" fontId="8" fillId="0" borderId="10" xfId="40" applyNumberFormat="1" applyFont="1" applyBorder="1" applyAlignment="1">
      <alignment horizontal="center" wrapText="1"/>
    </xf>
    <xf numFmtId="166" fontId="10" fillId="39" borderId="10" xfId="40" applyNumberFormat="1" applyFont="1" applyFill="1" applyBorder="1" applyAlignment="1">
      <alignment/>
    </xf>
    <xf numFmtId="166" fontId="10" fillId="0" borderId="10" xfId="40" applyNumberFormat="1" applyFont="1" applyBorder="1" applyAlignment="1">
      <alignment/>
    </xf>
    <xf numFmtId="166" fontId="10" fillId="22" borderId="10" xfId="40" applyNumberFormat="1" applyFont="1" applyFill="1" applyBorder="1" applyAlignment="1">
      <alignment/>
    </xf>
    <xf numFmtId="166" fontId="10" fillId="36" borderId="10" xfId="40" applyNumberFormat="1" applyFont="1" applyFill="1" applyBorder="1" applyAlignment="1">
      <alignment/>
    </xf>
    <xf numFmtId="166" fontId="10" fillId="37" borderId="10" xfId="40" applyNumberFormat="1" applyFont="1" applyFill="1" applyBorder="1" applyAlignment="1">
      <alignment/>
    </xf>
    <xf numFmtId="0" fontId="29" fillId="35" borderId="10" xfId="0" applyFont="1" applyFill="1" applyBorder="1" applyAlignment="1">
      <alignment/>
    </xf>
    <xf numFmtId="0" fontId="10" fillId="35" borderId="10" xfId="0" applyFont="1" applyFill="1" applyBorder="1" applyAlignment="1">
      <alignment horizontal="left" vertical="center"/>
    </xf>
    <xf numFmtId="0" fontId="9" fillId="37" borderId="10" xfId="0" applyFont="1" applyFill="1" applyBorder="1" applyAlignment="1">
      <alignment horizontal="left" vertical="center"/>
    </xf>
    <xf numFmtId="0" fontId="29" fillId="38" borderId="10" xfId="0" applyFont="1" applyFill="1" applyBorder="1" applyAlignment="1">
      <alignment/>
    </xf>
    <xf numFmtId="166" fontId="10" fillId="38" borderId="10" xfId="40" applyNumberFormat="1" applyFont="1" applyFill="1" applyBorder="1" applyAlignment="1">
      <alignment/>
    </xf>
    <xf numFmtId="166" fontId="50" fillId="0" borderId="10" xfId="4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66" fontId="46" fillId="22" borderId="10" xfId="0" applyNumberFormat="1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46" fillId="22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vertical="center" wrapText="1"/>
    </xf>
    <xf numFmtId="0" fontId="16" fillId="39" borderId="0" xfId="0" applyFont="1" applyFill="1" applyAlignment="1">
      <alignment horizontal="center" wrapText="1"/>
    </xf>
    <xf numFmtId="0" fontId="0" fillId="39" borderId="0" xfId="0" applyFill="1" applyAlignment="1">
      <alignment horizontal="center" wrapText="1"/>
    </xf>
    <xf numFmtId="0" fontId="18" fillId="39" borderId="0" xfId="0" applyFont="1" applyFill="1" applyAlignment="1">
      <alignment horizontal="center" wrapText="1"/>
    </xf>
    <xf numFmtId="0" fontId="4" fillId="39" borderId="11" xfId="0" applyFont="1" applyFill="1" applyBorder="1" applyAlignment="1">
      <alignment horizontal="center" vertical="center"/>
    </xf>
    <xf numFmtId="0" fontId="0" fillId="39" borderId="12" xfId="0" applyFill="1" applyBorder="1" applyAlignment="1">
      <alignment/>
    </xf>
    <xf numFmtId="0" fontId="4" fillId="39" borderId="11" xfId="0" applyFont="1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4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V172"/>
  <sheetViews>
    <sheetView view="pageLayout" workbookViewId="0" topLeftCell="A1">
      <selection activeCell="A1" sqref="A1:E1"/>
    </sheetView>
  </sheetViews>
  <sheetFormatPr defaultColWidth="9.140625" defaultRowHeight="15"/>
  <cols>
    <col min="1" max="1" width="83.421875" style="97" customWidth="1"/>
    <col min="2" max="2" width="8.7109375" style="97" customWidth="1"/>
    <col min="3" max="3" width="17.7109375" style="97" bestFit="1" customWidth="1"/>
    <col min="4" max="4" width="16.421875" style="97" bestFit="1" customWidth="1"/>
    <col min="5" max="5" width="13.8515625" style="97" bestFit="1" customWidth="1"/>
    <col min="6" max="6" width="15.8515625" style="97" bestFit="1" customWidth="1"/>
    <col min="7" max="16384" width="8.7109375" style="97" customWidth="1"/>
  </cols>
  <sheetData>
    <row r="1" spans="1:5" ht="21" customHeight="1">
      <c r="A1" s="228" t="s">
        <v>778</v>
      </c>
      <c r="B1" s="229"/>
      <c r="C1" s="229"/>
      <c r="D1" s="229"/>
      <c r="E1" s="229"/>
    </row>
    <row r="2" spans="1:5" ht="18.75" customHeight="1">
      <c r="A2" s="230" t="s">
        <v>663</v>
      </c>
      <c r="B2" s="229"/>
      <c r="C2" s="229"/>
      <c r="D2" s="229"/>
      <c r="E2" s="229"/>
    </row>
    <row r="3" ht="17.25">
      <c r="A3" s="98"/>
    </row>
    <row r="4" ht="14.25">
      <c r="A4" s="99" t="s">
        <v>749</v>
      </c>
    </row>
    <row r="5" spans="1:6" ht="25.5" customHeight="1">
      <c r="A5" s="231" t="s">
        <v>201</v>
      </c>
      <c r="B5" s="233" t="s">
        <v>202</v>
      </c>
      <c r="C5" s="227" t="s">
        <v>754</v>
      </c>
      <c r="D5" s="227" t="s">
        <v>9</v>
      </c>
      <c r="E5" s="227" t="s">
        <v>10</v>
      </c>
      <c r="F5" s="227" t="s">
        <v>773</v>
      </c>
    </row>
    <row r="6" spans="1:6" ht="14.25">
      <c r="A6" s="232"/>
      <c r="B6" s="234"/>
      <c r="C6" s="227"/>
      <c r="D6" s="227"/>
      <c r="E6" s="227"/>
      <c r="F6" s="227"/>
    </row>
    <row r="7" spans="1:6" ht="14.25">
      <c r="A7" s="100" t="s">
        <v>203</v>
      </c>
      <c r="B7" s="101" t="s">
        <v>204</v>
      </c>
      <c r="C7" s="157">
        <v>4305</v>
      </c>
      <c r="D7" s="157">
        <v>6266</v>
      </c>
      <c r="E7" s="157">
        <v>6233</v>
      </c>
      <c r="F7" s="158">
        <f>E7/D7</f>
        <v>0.9947334822853495</v>
      </c>
    </row>
    <row r="8" spans="1:6" ht="14.25" customHeight="1" hidden="1">
      <c r="A8" s="100" t="s">
        <v>205</v>
      </c>
      <c r="B8" s="103" t="s">
        <v>206</v>
      </c>
      <c r="C8" s="157"/>
      <c r="D8" s="157"/>
      <c r="E8" s="157"/>
      <c r="F8" s="158" t="e">
        <f aca="true" t="shared" si="0" ref="F8:F71">E8/D8</f>
        <v>#DIV/0!</v>
      </c>
    </row>
    <row r="9" spans="1:6" ht="14.25" customHeight="1" hidden="1">
      <c r="A9" s="100" t="s">
        <v>207</v>
      </c>
      <c r="B9" s="103" t="s">
        <v>208</v>
      </c>
      <c r="C9" s="157"/>
      <c r="D9" s="157"/>
      <c r="E9" s="157"/>
      <c r="F9" s="158" t="e">
        <f t="shared" si="0"/>
        <v>#DIV/0!</v>
      </c>
    </row>
    <row r="10" spans="1:6" ht="14.25" customHeight="1" hidden="1">
      <c r="A10" s="104" t="s">
        <v>209</v>
      </c>
      <c r="B10" s="103" t="s">
        <v>210</v>
      </c>
      <c r="C10" s="157"/>
      <c r="D10" s="157"/>
      <c r="E10" s="157"/>
      <c r="F10" s="158" t="e">
        <f t="shared" si="0"/>
        <v>#DIV/0!</v>
      </c>
    </row>
    <row r="11" spans="1:6" ht="14.25" customHeight="1" hidden="1">
      <c r="A11" s="104" t="s">
        <v>211</v>
      </c>
      <c r="B11" s="103" t="s">
        <v>212</v>
      </c>
      <c r="C11" s="157"/>
      <c r="D11" s="157"/>
      <c r="E11" s="157"/>
      <c r="F11" s="158" t="e">
        <f t="shared" si="0"/>
        <v>#DIV/0!</v>
      </c>
    </row>
    <row r="12" spans="1:6" ht="14.25" customHeight="1">
      <c r="A12" s="104" t="s">
        <v>213</v>
      </c>
      <c r="B12" s="103" t="s">
        <v>214</v>
      </c>
      <c r="C12" s="157">
        <v>737</v>
      </c>
      <c r="D12" s="157">
        <v>754</v>
      </c>
      <c r="E12" s="157">
        <v>754</v>
      </c>
      <c r="F12" s="158">
        <f t="shared" si="0"/>
        <v>1</v>
      </c>
    </row>
    <row r="13" spans="1:6" ht="14.25">
      <c r="A13" s="104" t="s">
        <v>215</v>
      </c>
      <c r="B13" s="103" t="s">
        <v>216</v>
      </c>
      <c r="C13" s="157">
        <v>224</v>
      </c>
      <c r="D13" s="157">
        <v>216</v>
      </c>
      <c r="E13" s="157">
        <v>216</v>
      </c>
      <c r="F13" s="158">
        <f t="shared" si="0"/>
        <v>1</v>
      </c>
    </row>
    <row r="14" spans="1:6" ht="14.25">
      <c r="A14" s="104" t="s">
        <v>217</v>
      </c>
      <c r="B14" s="103" t="s">
        <v>218</v>
      </c>
      <c r="C14" s="157">
        <v>55</v>
      </c>
      <c r="D14" s="157">
        <v>55</v>
      </c>
      <c r="E14" s="157">
        <v>55</v>
      </c>
      <c r="F14" s="158">
        <f t="shared" si="0"/>
        <v>1</v>
      </c>
    </row>
    <row r="15" spans="1:6" ht="14.25" customHeight="1" hidden="1">
      <c r="A15" s="105" t="s">
        <v>219</v>
      </c>
      <c r="B15" s="103" t="s">
        <v>220</v>
      </c>
      <c r="C15" s="157"/>
      <c r="D15" s="157"/>
      <c r="E15" s="157"/>
      <c r="F15" s="158" t="e">
        <f t="shared" si="0"/>
        <v>#DIV/0!</v>
      </c>
    </row>
    <row r="16" spans="1:6" ht="14.25">
      <c r="A16" s="105" t="s">
        <v>221</v>
      </c>
      <c r="B16" s="103" t="s">
        <v>222</v>
      </c>
      <c r="C16" s="157">
        <v>2</v>
      </c>
      <c r="D16" s="157">
        <v>10</v>
      </c>
      <c r="E16" s="157">
        <v>10</v>
      </c>
      <c r="F16" s="158">
        <f t="shared" si="0"/>
        <v>1</v>
      </c>
    </row>
    <row r="17" spans="1:6" ht="14.25" customHeight="1" hidden="1">
      <c r="A17" s="105" t="s">
        <v>223</v>
      </c>
      <c r="B17" s="103" t="s">
        <v>224</v>
      </c>
      <c r="C17" s="157"/>
      <c r="D17" s="157"/>
      <c r="E17" s="157"/>
      <c r="F17" s="158" t="e">
        <f t="shared" si="0"/>
        <v>#DIV/0!</v>
      </c>
    </row>
    <row r="18" spans="1:6" ht="14.25" customHeight="1" hidden="1">
      <c r="A18" s="105" t="s">
        <v>225</v>
      </c>
      <c r="B18" s="103" t="s">
        <v>226</v>
      </c>
      <c r="C18" s="157"/>
      <c r="D18" s="157"/>
      <c r="E18" s="157"/>
      <c r="F18" s="158" t="e">
        <f t="shared" si="0"/>
        <v>#DIV/0!</v>
      </c>
    </row>
    <row r="19" spans="1:6" ht="14.25">
      <c r="A19" s="105" t="s">
        <v>551</v>
      </c>
      <c r="B19" s="103" t="s">
        <v>227</v>
      </c>
      <c r="C19" s="157"/>
      <c r="D19" s="157">
        <v>60</v>
      </c>
      <c r="E19" s="157">
        <v>60</v>
      </c>
      <c r="F19" s="158">
        <f t="shared" si="0"/>
        <v>1</v>
      </c>
    </row>
    <row r="20" spans="1:6" ht="14.25">
      <c r="A20" s="106" t="s">
        <v>495</v>
      </c>
      <c r="B20" s="107" t="s">
        <v>228</v>
      </c>
      <c r="C20" s="159">
        <f>SUM(C7:C19)</f>
        <v>5323</v>
      </c>
      <c r="D20" s="159">
        <f>SUM(D7:D19)</f>
        <v>7361</v>
      </c>
      <c r="E20" s="159">
        <f>SUM(E7:E19)</f>
        <v>7328</v>
      </c>
      <c r="F20" s="160">
        <f t="shared" si="0"/>
        <v>0.9955169134628448</v>
      </c>
    </row>
    <row r="21" spans="1:6" ht="14.25">
      <c r="A21" s="105" t="s">
        <v>229</v>
      </c>
      <c r="B21" s="103" t="s">
        <v>230</v>
      </c>
      <c r="C21" s="157">
        <v>3115</v>
      </c>
      <c r="D21" s="157">
        <v>3033</v>
      </c>
      <c r="E21" s="157">
        <v>2950</v>
      </c>
      <c r="F21" s="161">
        <f t="shared" si="0"/>
        <v>0.9726343554236729</v>
      </c>
    </row>
    <row r="22" spans="1:6" ht="33.75" customHeight="1">
      <c r="A22" s="105" t="s">
        <v>231</v>
      </c>
      <c r="B22" s="103" t="s">
        <v>232</v>
      </c>
      <c r="C22" s="157">
        <v>466</v>
      </c>
      <c r="D22" s="157">
        <v>302</v>
      </c>
      <c r="E22" s="157">
        <v>302</v>
      </c>
      <c r="F22" s="161">
        <f t="shared" si="0"/>
        <v>1</v>
      </c>
    </row>
    <row r="23" spans="1:6" ht="14.25">
      <c r="A23" s="108" t="s">
        <v>233</v>
      </c>
      <c r="B23" s="103" t="s">
        <v>234</v>
      </c>
      <c r="C23" s="157">
        <v>700</v>
      </c>
      <c r="D23" s="157">
        <v>886</v>
      </c>
      <c r="E23" s="157">
        <v>886</v>
      </c>
      <c r="F23" s="161">
        <f t="shared" si="0"/>
        <v>1</v>
      </c>
    </row>
    <row r="24" spans="1:6" ht="14.25">
      <c r="A24" s="109" t="s">
        <v>496</v>
      </c>
      <c r="B24" s="107" t="s">
        <v>235</v>
      </c>
      <c r="C24" s="159">
        <f>SUM(C21:C23)</f>
        <v>4281</v>
      </c>
      <c r="D24" s="159">
        <f>SUM(D21:D23)</f>
        <v>4221</v>
      </c>
      <c r="E24" s="159">
        <f>SUM(E21:E23)</f>
        <v>4138</v>
      </c>
      <c r="F24" s="160">
        <f t="shared" si="0"/>
        <v>0.9803364131722341</v>
      </c>
    </row>
    <row r="25" spans="1:6" ht="14.25">
      <c r="A25" s="110" t="s">
        <v>581</v>
      </c>
      <c r="B25" s="111" t="s">
        <v>236</v>
      </c>
      <c r="C25" s="162">
        <f>C20+C24</f>
        <v>9604</v>
      </c>
      <c r="D25" s="162">
        <f>D20+D24</f>
        <v>11582</v>
      </c>
      <c r="E25" s="162">
        <f>E20+E24</f>
        <v>11466</v>
      </c>
      <c r="F25" s="163">
        <f t="shared" si="0"/>
        <v>0.9899844586427214</v>
      </c>
    </row>
    <row r="26" spans="1:6" ht="14.25">
      <c r="A26" s="112" t="s">
        <v>552</v>
      </c>
      <c r="B26" s="111" t="s">
        <v>237</v>
      </c>
      <c r="C26" s="162">
        <v>2502</v>
      </c>
      <c r="D26" s="162">
        <v>2879</v>
      </c>
      <c r="E26" s="162">
        <v>2879</v>
      </c>
      <c r="F26" s="163">
        <f t="shared" si="0"/>
        <v>1</v>
      </c>
    </row>
    <row r="27" spans="1:6" ht="14.25">
      <c r="A27" s="105" t="s">
        <v>238</v>
      </c>
      <c r="B27" s="103" t="s">
        <v>239</v>
      </c>
      <c r="C27" s="157">
        <v>150</v>
      </c>
      <c r="D27" s="157">
        <v>150</v>
      </c>
      <c r="E27" s="157">
        <v>23</v>
      </c>
      <c r="F27" s="161">
        <f t="shared" si="0"/>
        <v>0.15333333333333332</v>
      </c>
    </row>
    <row r="28" spans="1:6" ht="14.25">
      <c r="A28" s="105" t="s">
        <v>240</v>
      </c>
      <c r="B28" s="103" t="s">
        <v>241</v>
      </c>
      <c r="C28" s="157">
        <v>588</v>
      </c>
      <c r="D28" s="157">
        <v>588</v>
      </c>
      <c r="E28" s="157">
        <v>485</v>
      </c>
      <c r="F28" s="161">
        <f t="shared" si="0"/>
        <v>0.8248299319727891</v>
      </c>
    </row>
    <row r="29" spans="1:6" ht="14.25" customHeight="1" hidden="1">
      <c r="A29" s="105" t="s">
        <v>242</v>
      </c>
      <c r="B29" s="103" t="s">
        <v>243</v>
      </c>
      <c r="C29" s="157"/>
      <c r="D29" s="157"/>
      <c r="E29" s="157"/>
      <c r="F29" s="161" t="e">
        <f t="shared" si="0"/>
        <v>#DIV/0!</v>
      </c>
    </row>
    <row r="30" spans="1:6" ht="14.25">
      <c r="A30" s="109" t="s">
        <v>497</v>
      </c>
      <c r="B30" s="107" t="s">
        <v>244</v>
      </c>
      <c r="C30" s="159">
        <f>SUM(C27:C29)</f>
        <v>738</v>
      </c>
      <c r="D30" s="159">
        <f>SUM(D27:D29)</f>
        <v>738</v>
      </c>
      <c r="E30" s="159">
        <f>SUM(E27:E29)</f>
        <v>508</v>
      </c>
      <c r="F30" s="160">
        <f t="shared" si="0"/>
        <v>0.6883468834688347</v>
      </c>
    </row>
    <row r="31" spans="1:6" ht="14.25">
      <c r="A31" s="105" t="s">
        <v>245</v>
      </c>
      <c r="B31" s="103" t="s">
        <v>246</v>
      </c>
      <c r="C31" s="157">
        <v>62</v>
      </c>
      <c r="D31" s="157">
        <v>89</v>
      </c>
      <c r="E31" s="157">
        <v>89</v>
      </c>
      <c r="F31" s="161">
        <f t="shared" si="0"/>
        <v>1</v>
      </c>
    </row>
    <row r="32" spans="1:6" ht="14.25">
      <c r="A32" s="105" t="s">
        <v>247</v>
      </c>
      <c r="B32" s="103" t="s">
        <v>248</v>
      </c>
      <c r="C32" s="157">
        <v>93</v>
      </c>
      <c r="D32" s="157">
        <v>87</v>
      </c>
      <c r="E32" s="157">
        <v>87</v>
      </c>
      <c r="F32" s="161">
        <f t="shared" si="0"/>
        <v>1</v>
      </c>
    </row>
    <row r="33" spans="1:6" ht="15" customHeight="1">
      <c r="A33" s="109" t="s">
        <v>582</v>
      </c>
      <c r="B33" s="107" t="s">
        <v>249</v>
      </c>
      <c r="C33" s="159">
        <f>SUM(C31:C32)</f>
        <v>155</v>
      </c>
      <c r="D33" s="159">
        <f>SUM(D31:D32)</f>
        <v>176</v>
      </c>
      <c r="E33" s="159">
        <f>SUM(E31:E32)</f>
        <v>176</v>
      </c>
      <c r="F33" s="160">
        <f t="shared" si="0"/>
        <v>1</v>
      </c>
    </row>
    <row r="34" spans="1:6" ht="14.25">
      <c r="A34" s="105" t="s">
        <v>250</v>
      </c>
      <c r="B34" s="103" t="s">
        <v>251</v>
      </c>
      <c r="C34" s="157">
        <v>2335</v>
      </c>
      <c r="D34" s="157">
        <v>2258</v>
      </c>
      <c r="E34" s="157">
        <v>2043</v>
      </c>
      <c r="F34" s="161">
        <f t="shared" si="0"/>
        <v>0.9047829937998229</v>
      </c>
    </row>
    <row r="35" spans="1:6" ht="14.25">
      <c r="A35" s="105" t="s">
        <v>252</v>
      </c>
      <c r="B35" s="103" t="s">
        <v>253</v>
      </c>
      <c r="C35" s="157">
        <v>1233</v>
      </c>
      <c r="D35" s="157">
        <v>1170</v>
      </c>
      <c r="E35" s="157">
        <v>954</v>
      </c>
      <c r="F35" s="161">
        <f t="shared" si="0"/>
        <v>0.8153846153846154</v>
      </c>
    </row>
    <row r="36" spans="1:6" ht="14.25">
      <c r="A36" s="105" t="s">
        <v>553</v>
      </c>
      <c r="B36" s="103" t="s">
        <v>254</v>
      </c>
      <c r="C36" s="157">
        <v>150</v>
      </c>
      <c r="D36" s="157">
        <v>213</v>
      </c>
      <c r="E36" s="157">
        <v>213</v>
      </c>
      <c r="F36" s="161">
        <f t="shared" si="0"/>
        <v>1</v>
      </c>
    </row>
    <row r="37" spans="1:6" ht="14.25">
      <c r="A37" s="105" t="s">
        <v>255</v>
      </c>
      <c r="B37" s="103" t="s">
        <v>256</v>
      </c>
      <c r="C37" s="157">
        <v>1715</v>
      </c>
      <c r="D37" s="157">
        <v>1376</v>
      </c>
      <c r="E37" s="157">
        <v>1376</v>
      </c>
      <c r="F37" s="161">
        <f t="shared" si="0"/>
        <v>1</v>
      </c>
    </row>
    <row r="38" spans="1:6" ht="14.25">
      <c r="A38" s="105" t="s">
        <v>554</v>
      </c>
      <c r="B38" s="103" t="s">
        <v>257</v>
      </c>
      <c r="C38" s="157">
        <v>791</v>
      </c>
      <c r="D38" s="157">
        <v>1158</v>
      </c>
      <c r="E38" s="157">
        <v>1158</v>
      </c>
      <c r="F38" s="161">
        <f t="shared" si="0"/>
        <v>1</v>
      </c>
    </row>
    <row r="39" spans="1:6" ht="14.25">
      <c r="A39" s="108" t="s">
        <v>258</v>
      </c>
      <c r="B39" s="103" t="s">
        <v>259</v>
      </c>
      <c r="C39" s="157">
        <v>386</v>
      </c>
      <c r="D39" s="157">
        <v>227</v>
      </c>
      <c r="E39" s="157">
        <v>212</v>
      </c>
      <c r="F39" s="161">
        <f t="shared" si="0"/>
        <v>0.933920704845815</v>
      </c>
    </row>
    <row r="40" spans="1:6" ht="14.25">
      <c r="A40" s="105" t="s">
        <v>555</v>
      </c>
      <c r="B40" s="103" t="s">
        <v>260</v>
      </c>
      <c r="C40" s="157">
        <v>3184</v>
      </c>
      <c r="D40" s="157">
        <v>3750</v>
      </c>
      <c r="E40" s="157">
        <v>3750</v>
      </c>
      <c r="F40" s="161">
        <f t="shared" si="0"/>
        <v>1</v>
      </c>
    </row>
    <row r="41" spans="1:6" ht="14.25">
      <c r="A41" s="109" t="s">
        <v>498</v>
      </c>
      <c r="B41" s="107" t="s">
        <v>261</v>
      </c>
      <c r="C41" s="159">
        <f>SUM(C34:C40)</f>
        <v>9794</v>
      </c>
      <c r="D41" s="159">
        <f>SUM(D34:D40)</f>
        <v>10152</v>
      </c>
      <c r="E41" s="159">
        <f>SUM(E34:E40)</f>
        <v>9706</v>
      </c>
      <c r="F41" s="160">
        <f t="shared" si="0"/>
        <v>0.9560677698975572</v>
      </c>
    </row>
    <row r="42" spans="1:6" ht="14.25">
      <c r="A42" s="105" t="s">
        <v>262</v>
      </c>
      <c r="B42" s="103" t="s">
        <v>263</v>
      </c>
      <c r="C42" s="157">
        <v>0</v>
      </c>
      <c r="D42" s="157">
        <v>21</v>
      </c>
      <c r="E42" s="157">
        <v>21</v>
      </c>
      <c r="F42" s="161">
        <f t="shared" si="0"/>
        <v>1</v>
      </c>
    </row>
    <row r="43" spans="1:6" ht="14.25">
      <c r="A43" s="105" t="s">
        <v>264</v>
      </c>
      <c r="B43" s="103" t="s">
        <v>265</v>
      </c>
      <c r="C43" s="157">
        <v>100</v>
      </c>
      <c r="D43" s="157">
        <v>0</v>
      </c>
      <c r="E43" s="157">
        <v>0</v>
      </c>
      <c r="F43" s="161"/>
    </row>
    <row r="44" spans="1:6" ht="14.25">
      <c r="A44" s="109" t="s">
        <v>499</v>
      </c>
      <c r="B44" s="107" t="s">
        <v>266</v>
      </c>
      <c r="C44" s="159">
        <f>SUM(C42:C43)</f>
        <v>100</v>
      </c>
      <c r="D44" s="159">
        <f>SUM(D42:D43)</f>
        <v>21</v>
      </c>
      <c r="E44" s="159">
        <f>SUM(E42:E43)</f>
        <v>21</v>
      </c>
      <c r="F44" s="160">
        <f t="shared" si="0"/>
        <v>1</v>
      </c>
    </row>
    <row r="45" spans="1:6" ht="14.25">
      <c r="A45" s="105" t="s">
        <v>267</v>
      </c>
      <c r="B45" s="103" t="s">
        <v>268</v>
      </c>
      <c r="C45" s="157">
        <v>2237</v>
      </c>
      <c r="D45" s="157">
        <v>2203</v>
      </c>
      <c r="E45" s="157">
        <v>2183</v>
      </c>
      <c r="F45" s="161">
        <f t="shared" si="0"/>
        <v>0.9909214707217431</v>
      </c>
    </row>
    <row r="46" spans="1:6" ht="14.25">
      <c r="A46" s="105" t="s">
        <v>269</v>
      </c>
      <c r="B46" s="103" t="s">
        <v>270</v>
      </c>
      <c r="C46" s="157">
        <v>0</v>
      </c>
      <c r="D46" s="157">
        <v>19</v>
      </c>
      <c r="E46" s="157">
        <v>19</v>
      </c>
      <c r="F46" s="161">
        <f t="shared" si="0"/>
        <v>1</v>
      </c>
    </row>
    <row r="47" spans="1:6" ht="14.25" customHeight="1" hidden="1">
      <c r="A47" s="105" t="s">
        <v>556</v>
      </c>
      <c r="B47" s="103" t="s">
        <v>271</v>
      </c>
      <c r="C47" s="157"/>
      <c r="D47" s="157"/>
      <c r="E47" s="157"/>
      <c r="F47" s="161" t="e">
        <f t="shared" si="0"/>
        <v>#DIV/0!</v>
      </c>
    </row>
    <row r="48" spans="1:6" ht="14.25" customHeight="1" hidden="1">
      <c r="A48" s="105" t="s">
        <v>557</v>
      </c>
      <c r="B48" s="103" t="s">
        <v>272</v>
      </c>
      <c r="C48" s="157"/>
      <c r="D48" s="157"/>
      <c r="E48" s="157"/>
      <c r="F48" s="161" t="e">
        <f t="shared" si="0"/>
        <v>#DIV/0!</v>
      </c>
    </row>
    <row r="49" spans="1:6" ht="14.25">
      <c r="A49" s="105" t="s">
        <v>273</v>
      </c>
      <c r="B49" s="103" t="s">
        <v>274</v>
      </c>
      <c r="C49" s="157">
        <v>0</v>
      </c>
      <c r="D49" s="157">
        <v>3</v>
      </c>
      <c r="E49" s="157">
        <v>3</v>
      </c>
      <c r="F49" s="161">
        <f t="shared" si="0"/>
        <v>1</v>
      </c>
    </row>
    <row r="50" spans="1:6" ht="14.25">
      <c r="A50" s="109" t="s">
        <v>500</v>
      </c>
      <c r="B50" s="107" t="s">
        <v>275</v>
      </c>
      <c r="C50" s="159">
        <f>SUM(C45:C49)</f>
        <v>2237</v>
      </c>
      <c r="D50" s="159">
        <f>SUM(D45:D49)</f>
        <v>2225</v>
      </c>
      <c r="E50" s="159">
        <f>SUM(E45:E49)</f>
        <v>2205</v>
      </c>
      <c r="F50" s="160">
        <f t="shared" si="0"/>
        <v>0.9910112359550561</v>
      </c>
    </row>
    <row r="51" spans="1:6" ht="14.25">
      <c r="A51" s="112" t="s">
        <v>501</v>
      </c>
      <c r="B51" s="111" t="s">
        <v>276</v>
      </c>
      <c r="C51" s="162">
        <f>C30+C33+C41+C44+C50</f>
        <v>13024</v>
      </c>
      <c r="D51" s="162">
        <f>D30+D33+D41+D44+D50</f>
        <v>13312</v>
      </c>
      <c r="E51" s="162">
        <f>E30+E33+E41+E44+E50</f>
        <v>12616</v>
      </c>
      <c r="F51" s="163">
        <f t="shared" si="0"/>
        <v>0.9477163461538461</v>
      </c>
    </row>
    <row r="52" spans="1:6" ht="14.25" customHeight="1" hidden="1">
      <c r="A52" s="113" t="s">
        <v>277</v>
      </c>
      <c r="B52" s="103" t="s">
        <v>278</v>
      </c>
      <c r="C52" s="157"/>
      <c r="D52" s="157"/>
      <c r="E52" s="157"/>
      <c r="F52" s="161" t="e">
        <f t="shared" si="0"/>
        <v>#DIV/0!</v>
      </c>
    </row>
    <row r="53" spans="1:6" ht="14.25" hidden="1">
      <c r="A53" s="113" t="s">
        <v>502</v>
      </c>
      <c r="B53" s="103" t="s">
        <v>279</v>
      </c>
      <c r="C53" s="157"/>
      <c r="D53" s="157">
        <v>0</v>
      </c>
      <c r="E53" s="157">
        <v>0</v>
      </c>
      <c r="F53" s="161" t="e">
        <f t="shared" si="0"/>
        <v>#DIV/0!</v>
      </c>
    </row>
    <row r="54" spans="1:6" ht="14.25" customHeight="1" hidden="1">
      <c r="A54" s="113" t="s">
        <v>558</v>
      </c>
      <c r="B54" s="103" t="s">
        <v>280</v>
      </c>
      <c r="C54" s="157"/>
      <c r="D54" s="157"/>
      <c r="E54" s="157"/>
      <c r="F54" s="161" t="e">
        <f t="shared" si="0"/>
        <v>#DIV/0!</v>
      </c>
    </row>
    <row r="55" spans="1:6" ht="14.25">
      <c r="A55" s="113" t="s">
        <v>559</v>
      </c>
      <c r="B55" s="103" t="s">
        <v>281</v>
      </c>
      <c r="C55" s="157"/>
      <c r="D55" s="157">
        <v>279</v>
      </c>
      <c r="E55" s="157">
        <v>279</v>
      </c>
      <c r="F55" s="161">
        <f t="shared" si="0"/>
        <v>1</v>
      </c>
    </row>
    <row r="56" spans="1:6" ht="14.25">
      <c r="A56" s="113" t="s">
        <v>560</v>
      </c>
      <c r="B56" s="103" t="s">
        <v>282</v>
      </c>
      <c r="C56" s="157">
        <v>137</v>
      </c>
      <c r="D56" s="157">
        <v>54</v>
      </c>
      <c r="E56" s="157">
        <v>54</v>
      </c>
      <c r="F56" s="161">
        <f t="shared" si="0"/>
        <v>1</v>
      </c>
    </row>
    <row r="57" spans="1:6" ht="14.25">
      <c r="A57" s="113" t="s">
        <v>561</v>
      </c>
      <c r="B57" s="103" t="s">
        <v>283</v>
      </c>
      <c r="C57" s="157">
        <v>38</v>
      </c>
      <c r="D57" s="157">
        <v>214</v>
      </c>
      <c r="E57" s="157">
        <v>214</v>
      </c>
      <c r="F57" s="161">
        <f t="shared" si="0"/>
        <v>1</v>
      </c>
    </row>
    <row r="58" spans="1:6" ht="14.25" customHeight="1" hidden="1">
      <c r="A58" s="113" t="s">
        <v>562</v>
      </c>
      <c r="B58" s="103" t="s">
        <v>284</v>
      </c>
      <c r="C58" s="157"/>
      <c r="D58" s="157"/>
      <c r="E58" s="157"/>
      <c r="F58" s="161" t="e">
        <f t="shared" si="0"/>
        <v>#DIV/0!</v>
      </c>
    </row>
    <row r="59" spans="1:6" ht="14.25">
      <c r="A59" s="113" t="s">
        <v>563</v>
      </c>
      <c r="B59" s="103" t="s">
        <v>285</v>
      </c>
      <c r="C59" s="157">
        <v>1253</v>
      </c>
      <c r="D59" s="157">
        <v>636</v>
      </c>
      <c r="E59" s="157">
        <v>385</v>
      </c>
      <c r="F59" s="161">
        <f t="shared" si="0"/>
        <v>0.6053459119496856</v>
      </c>
    </row>
    <row r="60" spans="1:6" ht="14.25">
      <c r="A60" s="114" t="s">
        <v>530</v>
      </c>
      <c r="B60" s="111" t="s">
        <v>286</v>
      </c>
      <c r="C60" s="162">
        <f>SUM(C52:C59)</f>
        <v>1428</v>
      </c>
      <c r="D60" s="162">
        <f>SUM(D52:D59)</f>
        <v>1183</v>
      </c>
      <c r="E60" s="162">
        <f>SUM(E52:E59)</f>
        <v>932</v>
      </c>
      <c r="F60" s="163">
        <f t="shared" si="0"/>
        <v>0.7878275570583263</v>
      </c>
    </row>
    <row r="61" spans="1:6" ht="14.25" customHeight="1" hidden="1">
      <c r="A61" s="115" t="s">
        <v>564</v>
      </c>
      <c r="B61" s="103" t="s">
        <v>287</v>
      </c>
      <c r="C61" s="164"/>
      <c r="D61" s="164"/>
      <c r="E61" s="164"/>
      <c r="F61" s="158" t="e">
        <f t="shared" si="0"/>
        <v>#DIV/0!</v>
      </c>
    </row>
    <row r="62" spans="1:6" ht="14.25" customHeight="1">
      <c r="A62" s="115" t="s">
        <v>288</v>
      </c>
      <c r="B62" s="103" t="s">
        <v>289</v>
      </c>
      <c r="C62" s="164"/>
      <c r="D62" s="164">
        <v>34</v>
      </c>
      <c r="E62" s="164">
        <v>34</v>
      </c>
      <c r="F62" s="158">
        <f t="shared" si="0"/>
        <v>1</v>
      </c>
    </row>
    <row r="63" spans="1:6" ht="15" customHeight="1" hidden="1">
      <c r="A63" s="115" t="s">
        <v>290</v>
      </c>
      <c r="B63" s="103" t="s">
        <v>291</v>
      </c>
      <c r="C63" s="157"/>
      <c r="D63" s="157">
        <v>0</v>
      </c>
      <c r="E63" s="157">
        <v>0</v>
      </c>
      <c r="F63" s="161" t="e">
        <f t="shared" si="0"/>
        <v>#DIV/0!</v>
      </c>
    </row>
    <row r="64" spans="1:6" ht="14.25" customHeight="1" hidden="1">
      <c r="A64" s="115" t="s">
        <v>531</v>
      </c>
      <c r="B64" s="103" t="s">
        <v>292</v>
      </c>
      <c r="C64" s="157"/>
      <c r="D64" s="157"/>
      <c r="E64" s="157"/>
      <c r="F64" s="161" t="e">
        <f t="shared" si="0"/>
        <v>#DIV/0!</v>
      </c>
    </row>
    <row r="65" spans="1:6" ht="25.5" customHeight="1" hidden="1">
      <c r="A65" s="115" t="s">
        <v>565</v>
      </c>
      <c r="B65" s="103" t="s">
        <v>293</v>
      </c>
      <c r="C65" s="157"/>
      <c r="D65" s="157"/>
      <c r="E65" s="157"/>
      <c r="F65" s="161" t="e">
        <f t="shared" si="0"/>
        <v>#DIV/0!</v>
      </c>
    </row>
    <row r="66" spans="1:6" ht="14.25">
      <c r="A66" s="115" t="s">
        <v>533</v>
      </c>
      <c r="B66" s="103" t="s">
        <v>294</v>
      </c>
      <c r="C66" s="157">
        <v>2142</v>
      </c>
      <c r="D66" s="157">
        <v>1886</v>
      </c>
      <c r="E66" s="157">
        <v>1826</v>
      </c>
      <c r="F66" s="161">
        <f t="shared" si="0"/>
        <v>0.968186638388123</v>
      </c>
    </row>
    <row r="67" spans="1:6" ht="25.5" customHeight="1" hidden="1">
      <c r="A67" s="115" t="s">
        <v>566</v>
      </c>
      <c r="B67" s="103" t="s">
        <v>295</v>
      </c>
      <c r="C67" s="157"/>
      <c r="D67" s="157"/>
      <c r="E67" s="157"/>
      <c r="F67" s="161" t="e">
        <f t="shared" si="0"/>
        <v>#DIV/0!</v>
      </c>
    </row>
    <row r="68" spans="1:6" ht="14.25" customHeight="1" hidden="1">
      <c r="A68" s="115" t="s">
        <v>567</v>
      </c>
      <c r="B68" s="103" t="s">
        <v>296</v>
      </c>
      <c r="C68" s="157"/>
      <c r="D68" s="157"/>
      <c r="E68" s="157"/>
      <c r="F68" s="161" t="e">
        <f t="shared" si="0"/>
        <v>#DIV/0!</v>
      </c>
    </row>
    <row r="69" spans="1:6" ht="14.25" customHeight="1" hidden="1">
      <c r="A69" s="115" t="s">
        <v>297</v>
      </c>
      <c r="B69" s="103" t="s">
        <v>298</v>
      </c>
      <c r="C69" s="157"/>
      <c r="D69" s="157"/>
      <c r="E69" s="157"/>
      <c r="F69" s="161" t="e">
        <f t="shared" si="0"/>
        <v>#DIV/0!</v>
      </c>
    </row>
    <row r="70" spans="1:6" ht="14.25" customHeight="1" hidden="1">
      <c r="A70" s="116" t="s">
        <v>299</v>
      </c>
      <c r="B70" s="103" t="s">
        <v>300</v>
      </c>
      <c r="C70" s="157"/>
      <c r="D70" s="157"/>
      <c r="E70" s="157"/>
      <c r="F70" s="161" t="e">
        <f t="shared" si="0"/>
        <v>#DIV/0!</v>
      </c>
    </row>
    <row r="71" spans="1:6" ht="14.25">
      <c r="A71" s="115" t="s">
        <v>568</v>
      </c>
      <c r="B71" s="103" t="s">
        <v>301</v>
      </c>
      <c r="C71" s="157">
        <v>834</v>
      </c>
      <c r="D71" s="157">
        <v>834</v>
      </c>
      <c r="E71" s="157">
        <v>833</v>
      </c>
      <c r="F71" s="161">
        <f t="shared" si="0"/>
        <v>0.9988009592326139</v>
      </c>
    </row>
    <row r="72" spans="1:6" ht="14.25">
      <c r="A72" s="116" t="s">
        <v>744</v>
      </c>
      <c r="B72" s="103" t="s">
        <v>302</v>
      </c>
      <c r="C72" s="157">
        <v>6692</v>
      </c>
      <c r="D72" s="157">
        <v>2965</v>
      </c>
      <c r="E72" s="157">
        <v>0</v>
      </c>
      <c r="F72" s="158">
        <f aca="true" t="shared" si="1" ref="F72:F123">E72/D72</f>
        <v>0</v>
      </c>
    </row>
    <row r="73" spans="1:6" ht="14.25" customHeight="1" hidden="1">
      <c r="A73" s="116" t="s">
        <v>745</v>
      </c>
      <c r="B73" s="103" t="s">
        <v>302</v>
      </c>
      <c r="C73" s="157"/>
      <c r="D73" s="157"/>
      <c r="E73" s="157"/>
      <c r="F73" s="158" t="e">
        <f t="shared" si="1"/>
        <v>#DIV/0!</v>
      </c>
    </row>
    <row r="74" spans="1:6" ht="14.25">
      <c r="A74" s="114" t="s">
        <v>536</v>
      </c>
      <c r="B74" s="111" t="s">
        <v>303</v>
      </c>
      <c r="C74" s="162">
        <f>SUM(C61:C73)</f>
        <v>9668</v>
      </c>
      <c r="D74" s="162">
        <f>SUM(D61:D73)</f>
        <v>5719</v>
      </c>
      <c r="E74" s="162">
        <f>SUM(E61:E73)</f>
        <v>2693</v>
      </c>
      <c r="F74" s="163">
        <f t="shared" si="1"/>
        <v>0.47088651862213676</v>
      </c>
    </row>
    <row r="75" spans="1:6" ht="15.75">
      <c r="A75" s="133" t="s">
        <v>693</v>
      </c>
      <c r="B75" s="134"/>
      <c r="C75" s="165">
        <f>C74+C60+C51+C26+C25</f>
        <v>36226</v>
      </c>
      <c r="D75" s="165">
        <f>D74+D60+D51+D26+D25</f>
        <v>34675</v>
      </c>
      <c r="E75" s="165">
        <f>E74+E60+E51+E26+E25</f>
        <v>30586</v>
      </c>
      <c r="F75" s="166">
        <f t="shared" si="1"/>
        <v>0.8820764239365537</v>
      </c>
    </row>
    <row r="76" spans="1:6" ht="14.25" customHeight="1" hidden="1">
      <c r="A76" s="117" t="s">
        <v>304</v>
      </c>
      <c r="B76" s="103" t="s">
        <v>305</v>
      </c>
      <c r="C76" s="164"/>
      <c r="D76" s="164"/>
      <c r="E76" s="164"/>
      <c r="F76" s="158" t="e">
        <f t="shared" si="1"/>
        <v>#DIV/0!</v>
      </c>
    </row>
    <row r="77" spans="1:6" ht="14.25">
      <c r="A77" s="117" t="s">
        <v>569</v>
      </c>
      <c r="B77" s="103" t="s">
        <v>306</v>
      </c>
      <c r="C77" s="157">
        <v>0</v>
      </c>
      <c r="D77" s="157">
        <v>1207</v>
      </c>
      <c r="E77" s="157">
        <v>1207</v>
      </c>
      <c r="F77" s="161">
        <f t="shared" si="1"/>
        <v>1</v>
      </c>
    </row>
    <row r="78" spans="1:6" ht="14.25">
      <c r="A78" s="117" t="s">
        <v>307</v>
      </c>
      <c r="B78" s="103" t="s">
        <v>308</v>
      </c>
      <c r="C78" s="157"/>
      <c r="D78" s="157">
        <v>72</v>
      </c>
      <c r="E78" s="157">
        <v>24</v>
      </c>
      <c r="F78" s="161">
        <f t="shared" si="1"/>
        <v>0.3333333333333333</v>
      </c>
    </row>
    <row r="79" spans="1:6" ht="14.25">
      <c r="A79" s="117" t="s">
        <v>309</v>
      </c>
      <c r="B79" s="103" t="s">
        <v>310</v>
      </c>
      <c r="C79" s="157">
        <v>1594</v>
      </c>
      <c r="D79" s="157">
        <v>387</v>
      </c>
      <c r="E79" s="157">
        <v>123</v>
      </c>
      <c r="F79" s="161">
        <f t="shared" si="1"/>
        <v>0.3178294573643411</v>
      </c>
    </row>
    <row r="80" spans="1:6" ht="14.25" customHeight="1" hidden="1">
      <c r="A80" s="108" t="s">
        <v>311</v>
      </c>
      <c r="B80" s="103" t="s">
        <v>312</v>
      </c>
      <c r="C80" s="157"/>
      <c r="D80" s="157"/>
      <c r="E80" s="157"/>
      <c r="F80" s="161" t="e">
        <f t="shared" si="1"/>
        <v>#DIV/0!</v>
      </c>
    </row>
    <row r="81" spans="1:6" ht="14.25" customHeight="1" hidden="1">
      <c r="A81" s="108" t="s">
        <v>313</v>
      </c>
      <c r="B81" s="103" t="s">
        <v>314</v>
      </c>
      <c r="C81" s="157"/>
      <c r="D81" s="157"/>
      <c r="E81" s="157"/>
      <c r="F81" s="161" t="e">
        <f t="shared" si="1"/>
        <v>#DIV/0!</v>
      </c>
    </row>
    <row r="82" spans="1:6" ht="14.25">
      <c r="A82" s="108" t="s">
        <v>315</v>
      </c>
      <c r="B82" s="103" t="s">
        <v>316</v>
      </c>
      <c r="C82" s="157">
        <v>430</v>
      </c>
      <c r="D82" s="157">
        <v>449</v>
      </c>
      <c r="E82" s="157">
        <v>365</v>
      </c>
      <c r="F82" s="161">
        <f t="shared" si="1"/>
        <v>0.8129175946547884</v>
      </c>
    </row>
    <row r="83" spans="1:6" ht="14.25">
      <c r="A83" s="118" t="s">
        <v>538</v>
      </c>
      <c r="B83" s="111" t="s">
        <v>317</v>
      </c>
      <c r="C83" s="162">
        <f>SUM(C76:C82)</f>
        <v>2024</v>
      </c>
      <c r="D83" s="162">
        <f>SUM(D76:D82)</f>
        <v>2115</v>
      </c>
      <c r="E83" s="162">
        <f>SUM(E76:E82)</f>
        <v>1719</v>
      </c>
      <c r="F83" s="163">
        <f t="shared" si="1"/>
        <v>0.8127659574468085</v>
      </c>
    </row>
    <row r="84" spans="1:6" ht="14.25">
      <c r="A84" s="113" t="s">
        <v>318</v>
      </c>
      <c r="B84" s="103" t="s">
        <v>319</v>
      </c>
      <c r="C84" s="157">
        <v>1575</v>
      </c>
      <c r="D84" s="157">
        <v>3612</v>
      </c>
      <c r="E84" s="157">
        <v>0</v>
      </c>
      <c r="F84" s="161">
        <f t="shared" si="1"/>
        <v>0</v>
      </c>
    </row>
    <row r="85" spans="1:6" ht="14.25" customHeight="1" hidden="1">
      <c r="A85" s="113" t="s">
        <v>320</v>
      </c>
      <c r="B85" s="103" t="s">
        <v>321</v>
      </c>
      <c r="C85" s="157"/>
      <c r="D85" s="157"/>
      <c r="E85" s="157"/>
      <c r="F85" s="161" t="e">
        <f t="shared" si="1"/>
        <v>#DIV/0!</v>
      </c>
    </row>
    <row r="86" spans="1:6" ht="14.25" customHeight="1" hidden="1">
      <c r="A86" s="113" t="s">
        <v>322</v>
      </c>
      <c r="B86" s="103" t="s">
        <v>323</v>
      </c>
      <c r="C86" s="157"/>
      <c r="D86" s="157"/>
      <c r="E86" s="157"/>
      <c r="F86" s="161" t="e">
        <f t="shared" si="1"/>
        <v>#DIV/0!</v>
      </c>
    </row>
    <row r="87" spans="1:6" ht="14.25">
      <c r="A87" s="113" t="s">
        <v>324</v>
      </c>
      <c r="B87" s="103" t="s">
        <v>325</v>
      </c>
      <c r="C87" s="157">
        <v>425</v>
      </c>
      <c r="D87" s="157">
        <v>976</v>
      </c>
      <c r="E87" s="157">
        <v>0</v>
      </c>
      <c r="F87" s="161">
        <f t="shared" si="1"/>
        <v>0</v>
      </c>
    </row>
    <row r="88" spans="1:6" ht="14.25">
      <c r="A88" s="114" t="s">
        <v>539</v>
      </c>
      <c r="B88" s="111" t="s">
        <v>326</v>
      </c>
      <c r="C88" s="162">
        <f>SUM(C84:C87)</f>
        <v>2000</v>
      </c>
      <c r="D88" s="162">
        <f>SUM(D84:D87)</f>
        <v>4588</v>
      </c>
      <c r="E88" s="162">
        <f>SUM(E84:E87)</f>
        <v>0</v>
      </c>
      <c r="F88" s="163">
        <f t="shared" si="1"/>
        <v>0</v>
      </c>
    </row>
    <row r="89" spans="1:6" ht="25.5" customHeight="1" hidden="1">
      <c r="A89" s="113" t="s">
        <v>327</v>
      </c>
      <c r="B89" s="103" t="s">
        <v>328</v>
      </c>
      <c r="C89" s="164"/>
      <c r="D89" s="164"/>
      <c r="E89" s="164"/>
      <c r="F89" s="158" t="e">
        <f t="shared" si="1"/>
        <v>#DIV/0!</v>
      </c>
    </row>
    <row r="90" spans="1:6" ht="25.5" customHeight="1" hidden="1">
      <c r="A90" s="113" t="s">
        <v>570</v>
      </c>
      <c r="B90" s="103" t="s">
        <v>329</v>
      </c>
      <c r="C90" s="164"/>
      <c r="D90" s="164"/>
      <c r="E90" s="164"/>
      <c r="F90" s="158" t="e">
        <f t="shared" si="1"/>
        <v>#DIV/0!</v>
      </c>
    </row>
    <row r="91" spans="1:6" ht="25.5" hidden="1">
      <c r="A91" s="113" t="s">
        <v>571</v>
      </c>
      <c r="B91" s="103" t="s">
        <v>330</v>
      </c>
      <c r="C91" s="164"/>
      <c r="D91" s="157">
        <v>0</v>
      </c>
      <c r="E91" s="157">
        <v>0</v>
      </c>
      <c r="F91" s="161" t="e">
        <f t="shared" si="1"/>
        <v>#DIV/0!</v>
      </c>
    </row>
    <row r="92" spans="1:6" ht="14.25" customHeight="1" hidden="1">
      <c r="A92" s="113" t="s">
        <v>572</v>
      </c>
      <c r="B92" s="103" t="s">
        <v>331</v>
      </c>
      <c r="C92" s="164"/>
      <c r="D92" s="164"/>
      <c r="E92" s="164"/>
      <c r="F92" s="158" t="e">
        <f t="shared" si="1"/>
        <v>#DIV/0!</v>
      </c>
    </row>
    <row r="93" spans="1:6" ht="25.5" customHeight="1" hidden="1">
      <c r="A93" s="113" t="s">
        <v>573</v>
      </c>
      <c r="B93" s="103" t="s">
        <v>332</v>
      </c>
      <c r="C93" s="164"/>
      <c r="D93" s="164"/>
      <c r="E93" s="164"/>
      <c r="F93" s="158" t="e">
        <f t="shared" si="1"/>
        <v>#DIV/0!</v>
      </c>
    </row>
    <row r="94" spans="1:6" ht="25.5">
      <c r="A94" s="113" t="s">
        <v>574</v>
      </c>
      <c r="B94" s="103" t="s">
        <v>333</v>
      </c>
      <c r="C94" s="157">
        <v>200</v>
      </c>
      <c r="D94" s="157">
        <v>200</v>
      </c>
      <c r="E94" s="157">
        <v>0</v>
      </c>
      <c r="F94" s="161">
        <f t="shared" si="1"/>
        <v>0</v>
      </c>
    </row>
    <row r="95" spans="1:6" ht="14.25">
      <c r="A95" s="113" t="s">
        <v>334</v>
      </c>
      <c r="B95" s="103" t="s">
        <v>335</v>
      </c>
      <c r="C95" s="157">
        <v>200</v>
      </c>
      <c r="D95" s="157">
        <v>200</v>
      </c>
      <c r="E95" s="157"/>
      <c r="F95" s="161">
        <f t="shared" si="1"/>
        <v>0</v>
      </c>
    </row>
    <row r="96" spans="1:6" ht="14.25" customHeight="1" hidden="1">
      <c r="A96" s="113" t="s">
        <v>575</v>
      </c>
      <c r="B96" s="103" t="s">
        <v>336</v>
      </c>
      <c r="C96" s="164"/>
      <c r="D96" s="164"/>
      <c r="E96" s="164"/>
      <c r="F96" s="158" t="e">
        <f t="shared" si="1"/>
        <v>#DIV/0!</v>
      </c>
    </row>
    <row r="97" spans="1:6" ht="14.25">
      <c r="A97" s="114" t="s">
        <v>540</v>
      </c>
      <c r="B97" s="111" t="s">
        <v>337</v>
      </c>
      <c r="C97" s="162">
        <f>SUM(C89:C96)</f>
        <v>400</v>
      </c>
      <c r="D97" s="162">
        <f>SUM(D89:D96)</f>
        <v>400</v>
      </c>
      <c r="E97" s="162">
        <f>SUM(E89:E96)</f>
        <v>0</v>
      </c>
      <c r="F97" s="163">
        <f t="shared" si="1"/>
        <v>0</v>
      </c>
    </row>
    <row r="98" spans="1:6" ht="15.75">
      <c r="A98" s="133" t="s">
        <v>692</v>
      </c>
      <c r="B98" s="134"/>
      <c r="C98" s="165">
        <f>C83+C88+C97</f>
        <v>4424</v>
      </c>
      <c r="D98" s="165">
        <f>D83+D88+D97</f>
        <v>7103</v>
      </c>
      <c r="E98" s="165">
        <f>E83+E88+E97</f>
        <v>1719</v>
      </c>
      <c r="F98" s="166">
        <f t="shared" si="1"/>
        <v>0.24201041813318316</v>
      </c>
    </row>
    <row r="99" spans="1:6" ht="15">
      <c r="A99" s="119" t="s">
        <v>583</v>
      </c>
      <c r="B99" s="120" t="s">
        <v>338</v>
      </c>
      <c r="C99" s="167">
        <f>C25+C26+C51+C60+C74+C83+C88+C97</f>
        <v>40650</v>
      </c>
      <c r="D99" s="167">
        <f>D25+D26+D51+D60+D74+D83+D88+D97</f>
        <v>41778</v>
      </c>
      <c r="E99" s="167">
        <f>E25+E26+E51+E60+E74+E83+E88+E97</f>
        <v>32305</v>
      </c>
      <c r="F99" s="168">
        <f t="shared" si="1"/>
        <v>0.7732538656709272</v>
      </c>
    </row>
    <row r="100" spans="1:22" ht="14.25" customHeight="1" hidden="1">
      <c r="A100" s="113" t="s">
        <v>576</v>
      </c>
      <c r="B100" s="105" t="s">
        <v>339</v>
      </c>
      <c r="C100" s="169"/>
      <c r="D100" s="169"/>
      <c r="E100" s="169"/>
      <c r="F100" s="170" t="e">
        <f t="shared" si="1"/>
        <v>#DIV/0!</v>
      </c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3"/>
      <c r="V100" s="123"/>
    </row>
    <row r="101" spans="1:22" ht="14.25" customHeight="1" hidden="1">
      <c r="A101" s="113" t="s">
        <v>340</v>
      </c>
      <c r="B101" s="105" t="s">
        <v>341</v>
      </c>
      <c r="C101" s="169"/>
      <c r="D101" s="169"/>
      <c r="E101" s="169"/>
      <c r="F101" s="170" t="e">
        <f t="shared" si="1"/>
        <v>#DIV/0!</v>
      </c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3"/>
      <c r="V101" s="123"/>
    </row>
    <row r="102" spans="1:22" ht="14.25" customHeight="1" hidden="1">
      <c r="A102" s="113" t="s">
        <v>577</v>
      </c>
      <c r="B102" s="105" t="s">
        <v>342</v>
      </c>
      <c r="C102" s="169"/>
      <c r="D102" s="169"/>
      <c r="E102" s="169"/>
      <c r="F102" s="170" t="e">
        <f t="shared" si="1"/>
        <v>#DIV/0!</v>
      </c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3"/>
      <c r="V102" s="123"/>
    </row>
    <row r="103" spans="1:22" ht="14.25" customHeight="1" hidden="1">
      <c r="A103" s="124" t="s">
        <v>545</v>
      </c>
      <c r="B103" s="109" t="s">
        <v>343</v>
      </c>
      <c r="C103" s="171"/>
      <c r="D103" s="171"/>
      <c r="E103" s="171"/>
      <c r="F103" s="172" t="e">
        <f t="shared" si="1"/>
        <v>#DIV/0!</v>
      </c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3"/>
      <c r="V103" s="123"/>
    </row>
    <row r="104" spans="1:22" ht="14.25" customHeight="1" hidden="1">
      <c r="A104" s="126" t="s">
        <v>578</v>
      </c>
      <c r="B104" s="105" t="s">
        <v>344</v>
      </c>
      <c r="C104" s="169"/>
      <c r="D104" s="169"/>
      <c r="E104" s="169"/>
      <c r="F104" s="173" t="e">
        <f t="shared" si="1"/>
        <v>#DIV/0!</v>
      </c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3"/>
      <c r="V104" s="123"/>
    </row>
    <row r="105" spans="1:22" ht="14.25" customHeight="1" hidden="1">
      <c r="A105" s="126" t="s">
        <v>548</v>
      </c>
      <c r="B105" s="105" t="s">
        <v>345</v>
      </c>
      <c r="C105" s="169"/>
      <c r="D105" s="169"/>
      <c r="E105" s="169"/>
      <c r="F105" s="173" t="e">
        <f t="shared" si="1"/>
        <v>#DIV/0!</v>
      </c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3"/>
      <c r="V105" s="123"/>
    </row>
    <row r="106" spans="1:22" ht="14.25" customHeight="1" hidden="1">
      <c r="A106" s="113" t="s">
        <v>346</v>
      </c>
      <c r="B106" s="105" t="s">
        <v>347</v>
      </c>
      <c r="C106" s="169"/>
      <c r="D106" s="169"/>
      <c r="E106" s="169"/>
      <c r="F106" s="170" t="e">
        <f t="shared" si="1"/>
        <v>#DIV/0!</v>
      </c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3"/>
      <c r="V106" s="123"/>
    </row>
    <row r="107" spans="1:22" ht="14.25" customHeight="1" hidden="1">
      <c r="A107" s="113" t="s">
        <v>579</v>
      </c>
      <c r="B107" s="105" t="s">
        <v>348</v>
      </c>
      <c r="C107" s="169"/>
      <c r="D107" s="169"/>
      <c r="E107" s="169"/>
      <c r="F107" s="170" t="e">
        <f t="shared" si="1"/>
        <v>#DIV/0!</v>
      </c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3"/>
      <c r="V107" s="123"/>
    </row>
    <row r="108" spans="1:22" ht="14.25" customHeight="1" hidden="1">
      <c r="A108" s="128" t="s">
        <v>546</v>
      </c>
      <c r="B108" s="109" t="s">
        <v>349</v>
      </c>
      <c r="C108" s="171"/>
      <c r="D108" s="171"/>
      <c r="E108" s="171"/>
      <c r="F108" s="174" t="e">
        <f t="shared" si="1"/>
        <v>#DIV/0!</v>
      </c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3"/>
      <c r="V108" s="123"/>
    </row>
    <row r="109" spans="1:22" ht="14.25" customHeight="1" hidden="1">
      <c r="A109" s="126" t="s">
        <v>350</v>
      </c>
      <c r="B109" s="105" t="s">
        <v>351</v>
      </c>
      <c r="C109" s="169"/>
      <c r="D109" s="169"/>
      <c r="E109" s="169"/>
      <c r="F109" s="173" t="e">
        <f t="shared" si="1"/>
        <v>#DIV/0!</v>
      </c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3"/>
      <c r="V109" s="123"/>
    </row>
    <row r="110" spans="1:22" ht="14.25" customHeight="1" hidden="1">
      <c r="A110" s="126" t="s">
        <v>352</v>
      </c>
      <c r="B110" s="105" t="s">
        <v>353</v>
      </c>
      <c r="C110" s="169"/>
      <c r="D110" s="169"/>
      <c r="E110" s="169"/>
      <c r="F110" s="173" t="e">
        <f t="shared" si="1"/>
        <v>#DIV/0!</v>
      </c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3"/>
      <c r="V110" s="123"/>
    </row>
    <row r="111" spans="1:22" ht="14.25" customHeight="1" hidden="1">
      <c r="A111" s="128" t="s">
        <v>354</v>
      </c>
      <c r="B111" s="109" t="s">
        <v>355</v>
      </c>
      <c r="C111" s="171"/>
      <c r="D111" s="171"/>
      <c r="E111" s="171"/>
      <c r="F111" s="173" t="e">
        <f t="shared" si="1"/>
        <v>#DIV/0!</v>
      </c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3"/>
      <c r="V111" s="123"/>
    </row>
    <row r="112" spans="1:22" ht="14.25" customHeight="1" hidden="1">
      <c r="A112" s="126" t="s">
        <v>356</v>
      </c>
      <c r="B112" s="105" t="s">
        <v>357</v>
      </c>
      <c r="C112" s="169"/>
      <c r="D112" s="169"/>
      <c r="E112" s="169"/>
      <c r="F112" s="173" t="e">
        <f t="shared" si="1"/>
        <v>#DIV/0!</v>
      </c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3"/>
      <c r="V112" s="123"/>
    </row>
    <row r="113" spans="1:22" ht="14.25" customHeight="1" hidden="1">
      <c r="A113" s="126" t="s">
        <v>358</v>
      </c>
      <c r="B113" s="105" t="s">
        <v>359</v>
      </c>
      <c r="C113" s="169"/>
      <c r="D113" s="169"/>
      <c r="E113" s="169"/>
      <c r="F113" s="173" t="e">
        <f t="shared" si="1"/>
        <v>#DIV/0!</v>
      </c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3"/>
      <c r="V113" s="123"/>
    </row>
    <row r="114" spans="1:22" ht="14.25" customHeight="1" hidden="1">
      <c r="A114" s="126" t="s">
        <v>360</v>
      </c>
      <c r="B114" s="105" t="s">
        <v>361</v>
      </c>
      <c r="C114" s="169"/>
      <c r="D114" s="169"/>
      <c r="E114" s="169"/>
      <c r="F114" s="173" t="e">
        <f t="shared" si="1"/>
        <v>#DIV/0!</v>
      </c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3"/>
      <c r="V114" s="123"/>
    </row>
    <row r="115" spans="1:22" ht="14.25" customHeight="1" hidden="1">
      <c r="A115" s="130" t="s">
        <v>547</v>
      </c>
      <c r="B115" s="112" t="s">
        <v>362</v>
      </c>
      <c r="C115" s="175"/>
      <c r="D115" s="175"/>
      <c r="E115" s="175"/>
      <c r="F115" s="174" t="e">
        <f t="shared" si="1"/>
        <v>#DIV/0!</v>
      </c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3"/>
      <c r="V115" s="123"/>
    </row>
    <row r="116" spans="1:22" ht="14.25" customHeight="1" hidden="1">
      <c r="A116" s="126" t="s">
        <v>363</v>
      </c>
      <c r="B116" s="105" t="s">
        <v>364</v>
      </c>
      <c r="C116" s="169"/>
      <c r="D116" s="169"/>
      <c r="E116" s="169"/>
      <c r="F116" s="173" t="e">
        <f t="shared" si="1"/>
        <v>#DIV/0!</v>
      </c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3"/>
      <c r="V116" s="123"/>
    </row>
    <row r="117" spans="1:22" ht="14.25" customHeight="1" hidden="1">
      <c r="A117" s="113" t="s">
        <v>365</v>
      </c>
      <c r="B117" s="105" t="s">
        <v>366</v>
      </c>
      <c r="C117" s="169"/>
      <c r="D117" s="169"/>
      <c r="E117" s="169"/>
      <c r="F117" s="170" t="e">
        <f t="shared" si="1"/>
        <v>#DIV/0!</v>
      </c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3"/>
      <c r="V117" s="123"/>
    </row>
    <row r="118" spans="1:22" ht="14.25" customHeight="1" hidden="1">
      <c r="A118" s="126" t="s">
        <v>580</v>
      </c>
      <c r="B118" s="105" t="s">
        <v>367</v>
      </c>
      <c r="C118" s="169"/>
      <c r="D118" s="169"/>
      <c r="E118" s="169"/>
      <c r="F118" s="173" t="e">
        <f t="shared" si="1"/>
        <v>#DIV/0!</v>
      </c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3"/>
      <c r="V118" s="123"/>
    </row>
    <row r="119" spans="1:22" ht="14.25" customHeight="1" hidden="1">
      <c r="A119" s="126" t="s">
        <v>549</v>
      </c>
      <c r="B119" s="105" t="s">
        <v>368</v>
      </c>
      <c r="C119" s="169"/>
      <c r="D119" s="169"/>
      <c r="E119" s="169"/>
      <c r="F119" s="173" t="e">
        <f t="shared" si="1"/>
        <v>#DIV/0!</v>
      </c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3"/>
      <c r="V119" s="123"/>
    </row>
    <row r="120" spans="1:22" ht="14.25" customHeight="1" hidden="1">
      <c r="A120" s="130" t="s">
        <v>550</v>
      </c>
      <c r="B120" s="112" t="s">
        <v>369</v>
      </c>
      <c r="C120" s="175"/>
      <c r="D120" s="175"/>
      <c r="E120" s="175"/>
      <c r="F120" s="174" t="e">
        <f t="shared" si="1"/>
        <v>#DIV/0!</v>
      </c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3"/>
      <c r="V120" s="123"/>
    </row>
    <row r="121" spans="1:22" ht="14.25" customHeight="1" hidden="1">
      <c r="A121" s="113" t="s">
        <v>370</v>
      </c>
      <c r="B121" s="105" t="s">
        <v>371</v>
      </c>
      <c r="C121" s="169"/>
      <c r="D121" s="169"/>
      <c r="E121" s="169"/>
      <c r="F121" s="170" t="e">
        <f t="shared" si="1"/>
        <v>#DIV/0!</v>
      </c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3"/>
      <c r="V121" s="123"/>
    </row>
    <row r="122" spans="1:22" ht="15">
      <c r="A122" s="131" t="s">
        <v>584</v>
      </c>
      <c r="B122" s="132" t="s">
        <v>372</v>
      </c>
      <c r="C122" s="176">
        <f>C115+C120</f>
        <v>0</v>
      </c>
      <c r="D122" s="176">
        <f>D115+D120</f>
        <v>0</v>
      </c>
      <c r="E122" s="176">
        <f>E115+E120</f>
        <v>0</v>
      </c>
      <c r="F122" s="177">
        <v>0</v>
      </c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3"/>
      <c r="V122" s="123"/>
    </row>
    <row r="123" spans="1:22" ht="15">
      <c r="A123" s="136" t="s">
        <v>620</v>
      </c>
      <c r="B123" s="137"/>
      <c r="C123" s="178">
        <f>C99+C122</f>
        <v>40650</v>
      </c>
      <c r="D123" s="178">
        <f>D99+D122</f>
        <v>41778</v>
      </c>
      <c r="E123" s="178">
        <f>E99+E122</f>
        <v>32305</v>
      </c>
      <c r="F123" s="179">
        <f t="shared" si="1"/>
        <v>0.7732538656709272</v>
      </c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</row>
    <row r="124" spans="2:22" ht="14.25"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</row>
    <row r="125" spans="2:22" ht="14.25"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</row>
    <row r="126" spans="2:22" ht="14.25"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</row>
    <row r="127" spans="2:22" ht="14.25"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</row>
    <row r="128" spans="2:22" ht="14.25"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</row>
    <row r="129" spans="2:22" ht="14.25"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</row>
    <row r="130" spans="2:22" ht="14.25"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</row>
    <row r="131" spans="2:22" ht="14.25"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</row>
    <row r="132" spans="2:22" ht="14.25"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</row>
    <row r="133" spans="2:22" ht="14.25"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</row>
    <row r="134" spans="2:22" ht="14.25"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</row>
    <row r="135" spans="2:22" ht="14.25"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</row>
    <row r="136" spans="2:22" ht="14.25"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</row>
    <row r="137" spans="2:22" ht="14.25"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</row>
    <row r="138" spans="2:22" ht="14.25"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</row>
    <row r="139" spans="2:22" ht="14.25"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</row>
    <row r="140" spans="2:22" ht="14.25"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</row>
    <row r="141" spans="2:22" ht="14.25"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</row>
    <row r="142" spans="2:22" ht="14.25"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</row>
    <row r="143" spans="2:22" ht="14.25"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</row>
    <row r="144" spans="2:22" ht="14.25"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</row>
    <row r="145" spans="2:22" ht="14.25"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</row>
    <row r="146" spans="2:22" ht="14.25"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</row>
    <row r="147" spans="2:22" ht="14.25"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</row>
    <row r="148" spans="2:22" ht="14.25"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</row>
    <row r="149" spans="2:22" ht="14.25"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</row>
    <row r="150" spans="2:22" ht="14.25"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</row>
    <row r="151" spans="2:22" ht="14.25"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</row>
    <row r="152" spans="2:22" ht="14.25"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</row>
    <row r="153" spans="2:22" ht="14.25"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</row>
    <row r="154" spans="2:22" ht="14.25"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</row>
    <row r="155" spans="2:22" ht="14.25"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</row>
    <row r="156" spans="2:22" ht="14.25"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</row>
    <row r="157" spans="2:22" ht="14.25"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</row>
    <row r="158" spans="2:22" ht="14.25"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</row>
    <row r="159" spans="2:22" ht="14.25"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</row>
    <row r="160" spans="2:22" ht="14.25"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</row>
    <row r="161" spans="2:22" ht="14.25"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</row>
    <row r="162" spans="2:22" ht="14.25"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</row>
    <row r="163" spans="2:22" ht="14.25"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</row>
    <row r="164" spans="2:22" ht="14.25"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</row>
    <row r="165" spans="2:22" ht="14.25"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</row>
    <row r="166" spans="2:22" ht="14.25"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</row>
    <row r="167" spans="2:22" ht="14.25"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</row>
    <row r="168" spans="2:22" ht="14.25"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</row>
    <row r="169" spans="2:22" ht="14.25"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</row>
    <row r="170" spans="2:22" ht="14.25"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</row>
    <row r="171" spans="2:22" ht="14.25"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</row>
    <row r="172" spans="2:22" ht="14.25"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</row>
  </sheetData>
  <sheetProtection/>
  <mergeCells count="8">
    <mergeCell ref="F5:F6"/>
    <mergeCell ref="A1:E1"/>
    <mergeCell ref="A2:E2"/>
    <mergeCell ref="A5:A6"/>
    <mergeCell ref="B5:B6"/>
    <mergeCell ref="C5:C6"/>
    <mergeCell ref="D5:D6"/>
    <mergeCell ref="E5:E6"/>
  </mergeCells>
  <printOptions/>
  <pageMargins left="0.2755905511811024" right="0.35433070866141736" top="0.5118110236220472" bottom="0.5118110236220472" header="0.31496062992125984" footer="0.31496062992125984"/>
  <pageSetup fitToHeight="2" horizontalDpi="300" verticalDpi="300" orientation="portrait" paperSize="9" scale="60" r:id="rId1"/>
  <headerFooter>
    <oddHeader xml:space="preserve">&amp;R1. melléklet a ................... önkormányzati rendelethez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</sheetPr>
  <dimension ref="A1:C79"/>
  <sheetViews>
    <sheetView view="pageLayout" workbookViewId="0" topLeftCell="A1">
      <selection activeCell="D26" sqref="D26"/>
    </sheetView>
  </sheetViews>
  <sheetFormatPr defaultColWidth="9.140625" defaultRowHeight="15"/>
  <cols>
    <col min="1" max="1" width="67.140625" style="0" customWidth="1"/>
    <col min="2" max="2" width="15.140625" style="0" bestFit="1" customWidth="1"/>
  </cols>
  <sheetData>
    <row r="1" spans="1:2" ht="27.75" customHeight="1">
      <c r="A1" s="257" t="s">
        <v>778</v>
      </c>
      <c r="B1" s="256"/>
    </row>
    <row r="2" spans="1:2" ht="23.25" customHeight="1">
      <c r="A2" s="237" t="s">
        <v>180</v>
      </c>
      <c r="B2" s="256"/>
    </row>
    <row r="5" spans="1:3" ht="14.25">
      <c r="A5" s="39" t="s">
        <v>748</v>
      </c>
      <c r="B5" s="39" t="s">
        <v>200</v>
      </c>
      <c r="C5" s="4"/>
    </row>
    <row r="6" spans="1:3" ht="14.25">
      <c r="A6" s="50" t="s">
        <v>181</v>
      </c>
      <c r="B6" s="51">
        <v>40342</v>
      </c>
      <c r="C6" s="4"/>
    </row>
    <row r="7" spans="1:3" ht="14.25">
      <c r="A7" s="50" t="s">
        <v>182</v>
      </c>
      <c r="B7" s="51">
        <v>32303</v>
      </c>
      <c r="C7" s="4"/>
    </row>
    <row r="8" spans="1:3" ht="14.25">
      <c r="A8" s="52" t="s">
        <v>183</v>
      </c>
      <c r="B8" s="53">
        <f>B6-B7</f>
        <v>8039</v>
      </c>
      <c r="C8" s="4"/>
    </row>
    <row r="9" spans="1:3" ht="14.25">
      <c r="A9" s="50" t="s">
        <v>184</v>
      </c>
      <c r="B9" s="51">
        <v>7285</v>
      </c>
      <c r="C9" s="4"/>
    </row>
    <row r="10" spans="1:3" ht="14.25">
      <c r="A10" s="50" t="s">
        <v>185</v>
      </c>
      <c r="B10" s="51">
        <v>-589</v>
      </c>
      <c r="C10" s="4"/>
    </row>
    <row r="11" spans="1:3" ht="14.25">
      <c r="A11" s="52" t="s">
        <v>186</v>
      </c>
      <c r="B11" s="53">
        <f>SUM(B9:B10)</f>
        <v>6696</v>
      </c>
      <c r="C11" s="4"/>
    </row>
    <row r="12" spans="1:3" ht="14.25">
      <c r="A12" s="69" t="s">
        <v>187</v>
      </c>
      <c r="B12" s="54">
        <f>B8+B11</f>
        <v>14735</v>
      </c>
      <c r="C12" s="4"/>
    </row>
    <row r="13" spans="1:3" ht="14.25">
      <c r="A13" s="50" t="s">
        <v>188</v>
      </c>
      <c r="B13" s="51">
        <v>0</v>
      </c>
      <c r="C13" s="4"/>
    </row>
    <row r="14" spans="1:3" ht="14.25">
      <c r="A14" s="50" t="s">
        <v>189</v>
      </c>
      <c r="B14" s="51">
        <v>0</v>
      </c>
      <c r="C14" s="4"/>
    </row>
    <row r="15" spans="1:3" ht="14.25">
      <c r="A15" s="52" t="s">
        <v>190</v>
      </c>
      <c r="B15" s="53">
        <v>0</v>
      </c>
      <c r="C15" s="4"/>
    </row>
    <row r="16" spans="1:3" ht="14.25">
      <c r="A16" s="50" t="s">
        <v>191</v>
      </c>
      <c r="B16" s="51">
        <v>0</v>
      </c>
      <c r="C16" s="4"/>
    </row>
    <row r="17" spans="1:3" ht="14.25">
      <c r="A17" s="50" t="s">
        <v>192</v>
      </c>
      <c r="B17" s="51">
        <v>0</v>
      </c>
      <c r="C17" s="4"/>
    </row>
    <row r="18" spans="1:3" ht="14.25">
      <c r="A18" s="52" t="s">
        <v>193</v>
      </c>
      <c r="B18" s="53">
        <v>0</v>
      </c>
      <c r="C18" s="4"/>
    </row>
    <row r="19" spans="1:3" ht="14.25">
      <c r="A19" s="72" t="s">
        <v>194</v>
      </c>
      <c r="B19" s="73">
        <f>B15+B18</f>
        <v>0</v>
      </c>
      <c r="C19" s="4"/>
    </row>
    <row r="20" spans="1:3" ht="14.25">
      <c r="A20" s="52" t="s">
        <v>195</v>
      </c>
      <c r="B20" s="53">
        <f>B12+B19</f>
        <v>14735</v>
      </c>
      <c r="C20" s="4"/>
    </row>
    <row r="21" spans="1:3" ht="14.25">
      <c r="A21" s="69" t="s">
        <v>196</v>
      </c>
      <c r="B21" s="54">
        <v>0</v>
      </c>
      <c r="C21" s="4"/>
    </row>
    <row r="22" spans="1:3" ht="14.25">
      <c r="A22" s="69" t="s">
        <v>197</v>
      </c>
      <c r="B22" s="54">
        <f>B20-B21</f>
        <v>14735</v>
      </c>
      <c r="C22" s="4"/>
    </row>
    <row r="23" spans="1:3" ht="25.5">
      <c r="A23" s="72" t="s">
        <v>198</v>
      </c>
      <c r="B23" s="73">
        <v>0</v>
      </c>
      <c r="C23" s="4"/>
    </row>
    <row r="24" spans="1:3" ht="14.25">
      <c r="A24" s="72" t="s">
        <v>199</v>
      </c>
      <c r="B24" s="73">
        <v>0</v>
      </c>
      <c r="C24" s="4"/>
    </row>
    <row r="25" spans="1:3" ht="14.25">
      <c r="A25" s="4"/>
      <c r="B25" s="4"/>
      <c r="C25" s="4"/>
    </row>
    <row r="26" spans="1:3" ht="14.25">
      <c r="A26" s="4"/>
      <c r="B26" s="4"/>
      <c r="C26" s="4"/>
    </row>
    <row r="27" spans="1:3" ht="14.25">
      <c r="A27" s="4"/>
      <c r="B27" s="4"/>
      <c r="C27" s="4"/>
    </row>
    <row r="28" spans="1:3" ht="14.25">
      <c r="A28" s="4"/>
      <c r="B28" s="4"/>
      <c r="C28" s="4"/>
    </row>
    <row r="29" spans="1:3" ht="14.25">
      <c r="A29" s="4"/>
      <c r="B29" s="4"/>
      <c r="C29" s="4"/>
    </row>
    <row r="30" spans="1:3" ht="14.25">
      <c r="A30" s="4"/>
      <c r="B30" s="4"/>
      <c r="C30" s="4"/>
    </row>
    <row r="31" spans="1:3" ht="14.25">
      <c r="A31" s="4"/>
      <c r="B31" s="4"/>
      <c r="C31" s="4"/>
    </row>
    <row r="32" spans="1:3" ht="14.25">
      <c r="A32" s="4"/>
      <c r="B32" s="4"/>
      <c r="C32" s="4"/>
    </row>
    <row r="33" spans="1:3" ht="14.25">
      <c r="A33" s="4"/>
      <c r="B33" s="4"/>
      <c r="C33" s="4"/>
    </row>
    <row r="34" spans="1:3" ht="14.25">
      <c r="A34" s="4"/>
      <c r="B34" s="4"/>
      <c r="C34" s="4"/>
    </row>
    <row r="35" spans="1:3" ht="14.25">
      <c r="A35" s="4"/>
      <c r="B35" s="4"/>
      <c r="C35" s="4"/>
    </row>
    <row r="36" spans="1:3" ht="14.25">
      <c r="A36" s="4"/>
      <c r="B36" s="4"/>
      <c r="C36" s="4"/>
    </row>
    <row r="37" spans="1:3" ht="14.25">
      <c r="A37" s="4"/>
      <c r="B37" s="4"/>
      <c r="C37" s="4"/>
    </row>
    <row r="38" spans="1:3" ht="14.25">
      <c r="A38" s="4"/>
      <c r="B38" s="4"/>
      <c r="C38" s="4"/>
    </row>
    <row r="39" spans="1:3" ht="14.25">
      <c r="A39" s="4"/>
      <c r="B39" s="4"/>
      <c r="C39" s="4"/>
    </row>
    <row r="40" spans="1:3" ht="14.25">
      <c r="A40" s="4"/>
      <c r="B40" s="4"/>
      <c r="C40" s="4"/>
    </row>
    <row r="41" spans="1:3" ht="14.25">
      <c r="A41" s="4"/>
      <c r="B41" s="4"/>
      <c r="C41" s="4"/>
    </row>
    <row r="42" spans="1:3" ht="14.25">
      <c r="A42" s="4"/>
      <c r="B42" s="4"/>
      <c r="C42" s="4"/>
    </row>
    <row r="43" spans="1:3" ht="14.25">
      <c r="A43" s="4"/>
      <c r="B43" s="4"/>
      <c r="C43" s="4"/>
    </row>
    <row r="44" spans="1:3" ht="14.25">
      <c r="A44" s="4"/>
      <c r="B44" s="4"/>
      <c r="C44" s="4"/>
    </row>
    <row r="45" spans="1:3" ht="14.25">
      <c r="A45" s="4"/>
      <c r="B45" s="4"/>
      <c r="C45" s="4"/>
    </row>
    <row r="46" spans="1:3" ht="14.25">
      <c r="A46" s="4"/>
      <c r="B46" s="4"/>
      <c r="C46" s="4"/>
    </row>
    <row r="47" spans="1:3" ht="14.25">
      <c r="A47" s="4"/>
      <c r="B47" s="4"/>
      <c r="C47" s="4"/>
    </row>
    <row r="48" spans="1:3" ht="14.25">
      <c r="A48" s="4"/>
      <c r="B48" s="4"/>
      <c r="C48" s="4"/>
    </row>
    <row r="49" spans="1:3" ht="14.25">
      <c r="A49" s="4"/>
      <c r="B49" s="4"/>
      <c r="C49" s="4"/>
    </row>
    <row r="50" spans="1:3" ht="14.25">
      <c r="A50" s="4"/>
      <c r="B50" s="4"/>
      <c r="C50" s="4"/>
    </row>
    <row r="51" spans="1:3" ht="14.25">
      <c r="A51" s="4"/>
      <c r="B51" s="4"/>
      <c r="C51" s="4"/>
    </row>
    <row r="52" spans="1:3" ht="14.25">
      <c r="A52" s="4"/>
      <c r="B52" s="4"/>
      <c r="C52" s="4"/>
    </row>
    <row r="53" spans="1:3" ht="14.25">
      <c r="A53" s="4"/>
      <c r="B53" s="4"/>
      <c r="C53" s="4"/>
    </row>
    <row r="54" spans="1:3" ht="14.25">
      <c r="A54" s="4"/>
      <c r="B54" s="4"/>
      <c r="C54" s="4"/>
    </row>
    <row r="55" spans="1:3" ht="14.25">
      <c r="A55" s="4"/>
      <c r="B55" s="4"/>
      <c r="C55" s="4"/>
    </row>
    <row r="56" spans="1:3" ht="14.25">
      <c r="A56" s="4"/>
      <c r="B56" s="4"/>
      <c r="C56" s="4"/>
    </row>
    <row r="57" spans="1:3" ht="14.25">
      <c r="A57" s="4"/>
      <c r="B57" s="4"/>
      <c r="C57" s="4"/>
    </row>
    <row r="58" spans="1:3" ht="14.25">
      <c r="A58" s="4"/>
      <c r="B58" s="4"/>
      <c r="C58" s="4"/>
    </row>
    <row r="59" spans="1:3" ht="14.25">
      <c r="A59" s="4"/>
      <c r="B59" s="4"/>
      <c r="C59" s="4"/>
    </row>
    <row r="60" spans="1:3" ht="14.25">
      <c r="A60" s="4"/>
      <c r="B60" s="4"/>
      <c r="C60" s="4"/>
    </row>
    <row r="61" spans="1:3" ht="14.25">
      <c r="A61" s="4"/>
      <c r="B61" s="4"/>
      <c r="C61" s="4"/>
    </row>
    <row r="62" spans="1:3" ht="14.25">
      <c r="A62" s="4"/>
      <c r="B62" s="4"/>
      <c r="C62" s="4"/>
    </row>
    <row r="63" spans="1:3" ht="14.25">
      <c r="A63" s="4"/>
      <c r="B63" s="4"/>
      <c r="C63" s="4"/>
    </row>
    <row r="64" spans="1:3" ht="14.25">
      <c r="A64" s="4"/>
      <c r="B64" s="4"/>
      <c r="C64" s="4"/>
    </row>
    <row r="65" spans="1:3" ht="14.25">
      <c r="A65" s="4"/>
      <c r="B65" s="4"/>
      <c r="C65" s="4"/>
    </row>
    <row r="66" spans="1:3" ht="14.25">
      <c r="A66" s="4"/>
      <c r="B66" s="4"/>
      <c r="C66" s="4"/>
    </row>
    <row r="67" spans="1:3" ht="14.25">
      <c r="A67" s="4"/>
      <c r="B67" s="4"/>
      <c r="C67" s="4"/>
    </row>
    <row r="68" spans="1:3" ht="14.25">
      <c r="A68" s="4"/>
      <c r="B68" s="4"/>
      <c r="C68" s="4"/>
    </row>
    <row r="69" spans="1:3" ht="14.25">
      <c r="A69" s="4"/>
      <c r="B69" s="4"/>
      <c r="C69" s="4"/>
    </row>
    <row r="70" spans="1:3" ht="14.25">
      <c r="A70" s="4"/>
      <c r="B70" s="4"/>
      <c r="C70" s="4"/>
    </row>
    <row r="71" spans="1:3" ht="14.25">
      <c r="A71" s="4"/>
      <c r="B71" s="4"/>
      <c r="C71" s="4"/>
    </row>
    <row r="72" spans="1:3" ht="14.25">
      <c r="A72" s="4"/>
      <c r="B72" s="4"/>
      <c r="C72" s="4"/>
    </row>
    <row r="73" spans="1:3" ht="14.25">
      <c r="A73" s="4"/>
      <c r="B73" s="4"/>
      <c r="C73" s="4"/>
    </row>
    <row r="74" spans="1:3" ht="14.25">
      <c r="A74" s="4"/>
      <c r="B74" s="4"/>
      <c r="C74" s="4"/>
    </row>
    <row r="75" spans="1:3" ht="14.25">
      <c r="A75" s="4"/>
      <c r="B75" s="4"/>
      <c r="C75" s="4"/>
    </row>
    <row r="76" spans="1:3" ht="14.25">
      <c r="A76" s="4"/>
      <c r="B76" s="4"/>
      <c r="C76" s="4"/>
    </row>
    <row r="77" spans="1:3" ht="14.25">
      <c r="A77" s="4"/>
      <c r="B77" s="4"/>
      <c r="C77" s="4"/>
    </row>
    <row r="78" spans="1:3" ht="14.25">
      <c r="A78" s="4"/>
      <c r="B78" s="4"/>
      <c r="C78" s="4"/>
    </row>
    <row r="79" spans="1:3" ht="14.25">
      <c r="A79" s="4"/>
      <c r="B79" s="4"/>
      <c r="C79" s="4"/>
    </row>
  </sheetData>
  <sheetProtection/>
  <mergeCells count="2">
    <mergeCell ref="A2:B2"/>
    <mergeCell ref="A1:B1"/>
  </mergeCells>
  <printOptions/>
  <pageMargins left="0.4724409448818898" right="0.3937007874015748" top="0.7480314960629921" bottom="0.7480314960629921" header="0.31496062992125984" footer="0.31496062992125984"/>
  <pageSetup horizontalDpi="300" verticalDpi="300" orientation="portrait" paperSize="9" scale="110" r:id="rId1"/>
  <headerFooter>
    <oddHeader xml:space="preserve">&amp;R10. melléklet a ............................... önkormányzati rendelethez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47"/>
  <sheetViews>
    <sheetView view="pageLayout" workbookViewId="0" topLeftCell="A1">
      <selection activeCell="F49" sqref="F49"/>
    </sheetView>
  </sheetViews>
  <sheetFormatPr defaultColWidth="9.140625" defaultRowHeight="15"/>
  <cols>
    <col min="1" max="1" width="65.00390625" style="0" customWidth="1"/>
    <col min="2" max="2" width="12.28125" style="0" customWidth="1"/>
    <col min="3" max="3" width="14.421875" style="0" customWidth="1"/>
    <col min="4" max="4" width="14.28125" style="0" customWidth="1"/>
  </cols>
  <sheetData>
    <row r="1" spans="1:4" ht="21" customHeight="1">
      <c r="A1" s="257" t="s">
        <v>778</v>
      </c>
      <c r="B1" s="256"/>
      <c r="C1" s="256"/>
      <c r="D1" s="256"/>
    </row>
    <row r="2" spans="1:4" ht="21" customHeight="1">
      <c r="A2" s="237" t="s">
        <v>179</v>
      </c>
      <c r="B2" s="256"/>
      <c r="C2" s="256"/>
      <c r="D2" s="256"/>
    </row>
    <row r="3" spans="1:5" ht="17.25">
      <c r="A3" s="197"/>
      <c r="B3" s="198"/>
      <c r="C3" s="198"/>
      <c r="D3" s="198"/>
      <c r="E3" s="151"/>
    </row>
    <row r="4" spans="1:5" ht="14.25">
      <c r="A4" s="199" t="s">
        <v>137</v>
      </c>
      <c r="B4" s="199"/>
      <c r="C4" s="199"/>
      <c r="D4" s="199"/>
      <c r="E4" s="151"/>
    </row>
    <row r="5" spans="1:5" ht="39">
      <c r="A5" s="152" t="s">
        <v>748</v>
      </c>
      <c r="B5" s="71" t="s">
        <v>779</v>
      </c>
      <c r="C5" s="71" t="s">
        <v>109</v>
      </c>
      <c r="D5" s="71" t="s">
        <v>780</v>
      </c>
      <c r="E5" s="151"/>
    </row>
    <row r="6" spans="1:5" ht="14.25">
      <c r="A6" s="50" t="s">
        <v>138</v>
      </c>
      <c r="B6" s="51">
        <v>9358</v>
      </c>
      <c r="C6" s="51"/>
      <c r="D6" s="51">
        <v>0</v>
      </c>
      <c r="E6" s="151"/>
    </row>
    <row r="7" spans="1:5" ht="25.5">
      <c r="A7" s="50" t="s">
        <v>139</v>
      </c>
      <c r="B7" s="51">
        <v>2798</v>
      </c>
      <c r="C7" s="51"/>
      <c r="D7" s="51">
        <v>2294</v>
      </c>
      <c r="E7" s="151"/>
    </row>
    <row r="8" spans="1:5" ht="14.25">
      <c r="A8" s="50" t="s">
        <v>140</v>
      </c>
      <c r="B8" s="51">
        <v>242</v>
      </c>
      <c r="C8" s="51"/>
      <c r="D8" s="51">
        <v>0</v>
      </c>
      <c r="E8" s="151"/>
    </row>
    <row r="9" spans="1:5" ht="25.5">
      <c r="A9" s="52" t="s">
        <v>141</v>
      </c>
      <c r="B9" s="53">
        <v>12398</v>
      </c>
      <c r="C9" s="53"/>
      <c r="D9" s="53">
        <v>2294</v>
      </c>
      <c r="E9" s="151"/>
    </row>
    <row r="10" spans="1:5" ht="14.25">
      <c r="A10" s="50" t="s">
        <v>142</v>
      </c>
      <c r="B10" s="51"/>
      <c r="C10" s="51"/>
      <c r="D10" s="51"/>
      <c r="E10" s="151"/>
    </row>
    <row r="11" spans="1:5" ht="14.25">
      <c r="A11" s="50" t="s">
        <v>143</v>
      </c>
      <c r="B11" s="51"/>
      <c r="C11" s="51"/>
      <c r="D11" s="51"/>
      <c r="E11" s="151"/>
    </row>
    <row r="12" spans="1:5" ht="14.25">
      <c r="A12" s="52" t="s">
        <v>144</v>
      </c>
      <c r="B12" s="53">
        <v>0</v>
      </c>
      <c r="C12" s="53"/>
      <c r="D12" s="53">
        <v>0</v>
      </c>
      <c r="E12" s="151"/>
    </row>
    <row r="13" spans="1:5" ht="25.5">
      <c r="A13" s="50" t="s">
        <v>145</v>
      </c>
      <c r="B13" s="51">
        <v>23526</v>
      </c>
      <c r="C13" s="51"/>
      <c r="D13" s="51">
        <v>23151</v>
      </c>
      <c r="E13" s="151"/>
    </row>
    <row r="14" spans="1:5" ht="25.5">
      <c r="A14" s="50" t="s">
        <v>146</v>
      </c>
      <c r="B14" s="51">
        <v>3770</v>
      </c>
      <c r="C14" s="51"/>
      <c r="D14" s="51">
        <v>2629</v>
      </c>
      <c r="E14" s="151"/>
    </row>
    <row r="15" spans="1:5" ht="14.25">
      <c r="A15" s="50" t="s">
        <v>147</v>
      </c>
      <c r="B15" s="51"/>
      <c r="C15" s="51"/>
      <c r="D15" s="51">
        <v>6396</v>
      </c>
      <c r="E15" s="151"/>
    </row>
    <row r="16" spans="1:5" ht="25.5">
      <c r="A16" s="52" t="s">
        <v>148</v>
      </c>
      <c r="B16" s="53">
        <f>B13+B14</f>
        <v>27296</v>
      </c>
      <c r="C16" s="53"/>
      <c r="D16" s="53">
        <f>D13+D14+D15</f>
        <v>32176</v>
      </c>
      <c r="E16" s="151"/>
    </row>
    <row r="17" spans="1:5" ht="14.25">
      <c r="A17" s="50" t="s">
        <v>149</v>
      </c>
      <c r="B17" s="51">
        <v>1286</v>
      </c>
      <c r="C17" s="51"/>
      <c r="D17" s="51">
        <v>507</v>
      </c>
      <c r="E17" s="151"/>
    </row>
    <row r="18" spans="1:5" ht="14.25">
      <c r="A18" s="50" t="s">
        <v>150</v>
      </c>
      <c r="B18" s="51">
        <v>8237</v>
      </c>
      <c r="C18" s="51"/>
      <c r="D18" s="51">
        <v>8744</v>
      </c>
      <c r="E18" s="151"/>
    </row>
    <row r="19" spans="1:5" ht="14.25">
      <c r="A19" s="50" t="s">
        <v>151</v>
      </c>
      <c r="B19" s="51">
        <v>0</v>
      </c>
      <c r="C19" s="51"/>
      <c r="D19" s="51">
        <v>0</v>
      </c>
      <c r="E19" s="151"/>
    </row>
    <row r="20" spans="1:5" ht="14.25">
      <c r="A20" s="50" t="s">
        <v>152</v>
      </c>
      <c r="B20" s="51">
        <v>0</v>
      </c>
      <c r="C20" s="51"/>
      <c r="D20" s="51">
        <v>0</v>
      </c>
      <c r="E20" s="151"/>
    </row>
    <row r="21" spans="1:5" ht="14.25">
      <c r="A21" s="52" t="s">
        <v>153</v>
      </c>
      <c r="B21" s="53">
        <v>9522</v>
      </c>
      <c r="C21" s="53"/>
      <c r="D21" s="53">
        <f>SUM(D17:D20)</f>
        <v>9251</v>
      </c>
      <c r="E21" s="151"/>
    </row>
    <row r="22" spans="1:5" ht="14.25">
      <c r="A22" s="50" t="s">
        <v>154</v>
      </c>
      <c r="B22" s="51">
        <v>6327</v>
      </c>
      <c r="C22" s="51"/>
      <c r="D22" s="51">
        <v>5858</v>
      </c>
      <c r="E22" s="151"/>
    </row>
    <row r="23" spans="1:5" ht="14.25">
      <c r="A23" s="50" t="s">
        <v>155</v>
      </c>
      <c r="B23" s="51">
        <v>4093</v>
      </c>
      <c r="C23" s="51"/>
      <c r="D23" s="51">
        <v>5421</v>
      </c>
      <c r="E23" s="151"/>
    </row>
    <row r="24" spans="1:5" ht="14.25">
      <c r="A24" s="50" t="s">
        <v>156</v>
      </c>
      <c r="B24" s="51">
        <v>2297</v>
      </c>
      <c r="C24" s="51"/>
      <c r="D24" s="51">
        <v>2808</v>
      </c>
      <c r="E24" s="151"/>
    </row>
    <row r="25" spans="1:5" ht="14.25">
      <c r="A25" s="52" t="s">
        <v>157</v>
      </c>
      <c r="B25" s="53">
        <f>SUM(B22:B24)</f>
        <v>12717</v>
      </c>
      <c r="C25" s="53"/>
      <c r="D25" s="53">
        <f>SUM(D22:D24)</f>
        <v>14087</v>
      </c>
      <c r="E25" s="151"/>
    </row>
    <row r="26" spans="1:5" ht="14.25">
      <c r="A26" s="52" t="s">
        <v>158</v>
      </c>
      <c r="B26" s="53">
        <v>25522</v>
      </c>
      <c r="C26" s="53"/>
      <c r="D26" s="53">
        <v>23369</v>
      </c>
      <c r="E26" s="151"/>
    </row>
    <row r="27" spans="1:5" ht="14.25">
      <c r="A27" s="52" t="s">
        <v>159</v>
      </c>
      <c r="B27" s="53">
        <v>6024</v>
      </c>
      <c r="C27" s="53"/>
      <c r="D27" s="53">
        <v>0</v>
      </c>
      <c r="E27" s="151"/>
    </row>
    <row r="28" spans="1:5" ht="25.5">
      <c r="A28" s="52" t="s">
        <v>160</v>
      </c>
      <c r="B28" s="53">
        <f>B9+B16+B12-B21-B25-B26-B27</f>
        <v>-14091</v>
      </c>
      <c r="C28" s="53"/>
      <c r="D28" s="53">
        <f>D9+D16+D12-D21-D25-D26-D27</f>
        <v>-12237</v>
      </c>
      <c r="E28" s="151"/>
    </row>
    <row r="29" spans="1:5" ht="14.25">
      <c r="A29" s="50" t="s">
        <v>161</v>
      </c>
      <c r="B29" s="51">
        <v>0</v>
      </c>
      <c r="C29" s="51"/>
      <c r="D29" s="51">
        <v>0</v>
      </c>
      <c r="E29" s="151"/>
    </row>
    <row r="30" spans="1:5" ht="25.5">
      <c r="A30" s="50" t="s">
        <v>162</v>
      </c>
      <c r="B30" s="51">
        <v>0</v>
      </c>
      <c r="C30" s="51"/>
      <c r="D30" s="51">
        <v>0</v>
      </c>
      <c r="E30" s="151"/>
    </row>
    <row r="31" spans="1:5" ht="25.5">
      <c r="A31" s="50" t="s">
        <v>163</v>
      </c>
      <c r="B31" s="51">
        <v>0</v>
      </c>
      <c r="C31" s="51"/>
      <c r="D31" s="51">
        <v>0</v>
      </c>
      <c r="E31" s="151"/>
    </row>
    <row r="32" spans="1:5" ht="14.25">
      <c r="A32" s="50" t="s">
        <v>164</v>
      </c>
      <c r="B32" s="51">
        <v>0</v>
      </c>
      <c r="C32" s="51"/>
      <c r="D32" s="51">
        <v>0</v>
      </c>
      <c r="E32" s="151"/>
    </row>
    <row r="33" spans="1:5" ht="25.5">
      <c r="A33" s="52" t="s">
        <v>165</v>
      </c>
      <c r="B33" s="53">
        <f>SUM(B29:B32)</f>
        <v>0</v>
      </c>
      <c r="C33" s="53"/>
      <c r="D33" s="53">
        <f>SUM(D29:D32)</f>
        <v>0</v>
      </c>
      <c r="E33" s="151"/>
    </row>
    <row r="34" spans="1:5" ht="14.25">
      <c r="A34" s="50" t="s">
        <v>166</v>
      </c>
      <c r="B34" s="51">
        <v>0</v>
      </c>
      <c r="C34" s="51"/>
      <c r="D34" s="51">
        <v>0</v>
      </c>
      <c r="E34" s="151"/>
    </row>
    <row r="35" spans="1:5" ht="14.25">
      <c r="A35" s="50" t="s">
        <v>167</v>
      </c>
      <c r="B35" s="51">
        <v>0</v>
      </c>
      <c r="C35" s="51"/>
      <c r="D35" s="51">
        <v>0</v>
      </c>
      <c r="E35" s="151"/>
    </row>
    <row r="36" spans="1:5" ht="14.25">
      <c r="A36" s="50" t="s">
        <v>168</v>
      </c>
      <c r="B36" s="51">
        <v>0</v>
      </c>
      <c r="C36" s="51"/>
      <c r="D36" s="51">
        <v>0</v>
      </c>
      <c r="E36" s="151"/>
    </row>
    <row r="37" spans="1:5" ht="14.25">
      <c r="A37" s="50" t="s">
        <v>169</v>
      </c>
      <c r="B37" s="51">
        <v>0</v>
      </c>
      <c r="C37" s="51"/>
      <c r="D37" s="51">
        <v>0</v>
      </c>
      <c r="E37" s="151"/>
    </row>
    <row r="38" spans="1:5" ht="25.5">
      <c r="A38" s="52" t="s">
        <v>170</v>
      </c>
      <c r="B38" s="53">
        <f>SUM(B34:B37)</f>
        <v>0</v>
      </c>
      <c r="C38" s="53"/>
      <c r="D38" s="53">
        <f>SUM(D34:D37)</f>
        <v>0</v>
      </c>
      <c r="E38" s="151"/>
    </row>
    <row r="39" spans="1:5" ht="14.25">
      <c r="A39" s="52" t="s">
        <v>171</v>
      </c>
      <c r="B39" s="53">
        <v>0</v>
      </c>
      <c r="C39" s="53"/>
      <c r="D39" s="53">
        <v>0</v>
      </c>
      <c r="E39" s="151"/>
    </row>
    <row r="40" spans="1:5" ht="14.25">
      <c r="A40" s="52" t="s">
        <v>172</v>
      </c>
      <c r="B40" s="53">
        <f>B28</f>
        <v>-14091</v>
      </c>
      <c r="C40" s="53"/>
      <c r="D40" s="53">
        <f>D28</f>
        <v>-12237</v>
      </c>
      <c r="E40" s="151"/>
    </row>
    <row r="41" spans="1:5" ht="14.25">
      <c r="A41" s="50" t="s">
        <v>173</v>
      </c>
      <c r="B41" s="51">
        <v>10000</v>
      </c>
      <c r="C41" s="51"/>
      <c r="D41" s="51">
        <v>200</v>
      </c>
      <c r="E41" s="151"/>
    </row>
    <row r="42" spans="1:5" ht="14.25">
      <c r="A42" s="50" t="s">
        <v>174</v>
      </c>
      <c r="B42" s="51">
        <v>0</v>
      </c>
      <c r="C42" s="51"/>
      <c r="D42" s="51">
        <v>0</v>
      </c>
      <c r="E42" s="151"/>
    </row>
    <row r="43" spans="1:5" ht="25.5">
      <c r="A43" s="52" t="s">
        <v>175</v>
      </c>
      <c r="B43" s="53">
        <f>SUM(B41:B42)</f>
        <v>10000</v>
      </c>
      <c r="C43" s="53"/>
      <c r="D43" s="53">
        <f>SUM(D41:D42)</f>
        <v>200</v>
      </c>
      <c r="E43" s="151"/>
    </row>
    <row r="44" spans="1:5" ht="14.25">
      <c r="A44" s="52" t="s">
        <v>176</v>
      </c>
      <c r="B44" s="53">
        <v>0</v>
      </c>
      <c r="C44" s="53"/>
      <c r="D44" s="53">
        <v>0</v>
      </c>
      <c r="E44" s="151"/>
    </row>
    <row r="45" spans="1:5" ht="14.25">
      <c r="A45" s="52" t="s">
        <v>177</v>
      </c>
      <c r="B45" s="53">
        <v>10000</v>
      </c>
      <c r="C45" s="53"/>
      <c r="D45" s="53">
        <v>200</v>
      </c>
      <c r="E45" s="151"/>
    </row>
    <row r="46" spans="1:5" ht="14.25">
      <c r="A46" s="52" t="s">
        <v>178</v>
      </c>
      <c r="B46" s="53">
        <f>B40+B45</f>
        <v>-4091</v>
      </c>
      <c r="C46" s="53"/>
      <c r="D46" s="53">
        <f>D40+D45</f>
        <v>-12037</v>
      </c>
      <c r="E46" s="151"/>
    </row>
    <row r="47" spans="1:5" ht="14.25">
      <c r="A47" s="199"/>
      <c r="B47" s="199"/>
      <c r="C47" s="199"/>
      <c r="D47" s="199"/>
      <c r="E47" s="151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2" r:id="rId1"/>
  <headerFooter>
    <oddHeader xml:space="preserve">&amp;R11. melléklet a ...............................önkormányzati rendelethez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</sheetPr>
  <dimension ref="A1:F135"/>
  <sheetViews>
    <sheetView view="pageLayout" workbookViewId="0" topLeftCell="A1">
      <selection activeCell="F76" sqref="F76"/>
    </sheetView>
  </sheetViews>
  <sheetFormatPr defaultColWidth="9.140625" defaultRowHeight="15"/>
  <cols>
    <col min="1" max="1" width="73.140625" style="0" customWidth="1"/>
    <col min="2" max="2" width="13.140625" style="0" customWidth="1"/>
    <col min="3" max="3" width="17.28125" style="0" customWidth="1"/>
    <col min="4" max="4" width="14.28125" style="0" customWidth="1"/>
  </cols>
  <sheetData>
    <row r="1" spans="1:6" ht="27" customHeight="1">
      <c r="A1" s="257" t="s">
        <v>778</v>
      </c>
      <c r="B1" s="238"/>
      <c r="C1" s="238"/>
      <c r="D1" s="238"/>
      <c r="E1" s="70"/>
      <c r="F1" s="44"/>
    </row>
    <row r="2" spans="1:6" ht="25.5" customHeight="1">
      <c r="A2" s="237" t="s">
        <v>110</v>
      </c>
      <c r="B2" s="238"/>
      <c r="C2" s="238"/>
      <c r="D2" s="238"/>
      <c r="E2" s="37"/>
      <c r="F2" s="44"/>
    </row>
    <row r="4" spans="1:6" ht="14.25">
      <c r="A4" s="4" t="s">
        <v>137</v>
      </c>
      <c r="B4" s="4"/>
      <c r="C4" s="4"/>
      <c r="D4" s="4"/>
      <c r="E4" s="4"/>
      <c r="F4" s="4"/>
    </row>
    <row r="5" spans="1:6" ht="39">
      <c r="A5" s="27" t="s">
        <v>748</v>
      </c>
      <c r="B5" s="71" t="s">
        <v>779</v>
      </c>
      <c r="C5" s="71" t="s">
        <v>109</v>
      </c>
      <c r="D5" s="71" t="s">
        <v>780</v>
      </c>
      <c r="E5" s="4"/>
      <c r="F5" s="4"/>
    </row>
    <row r="6" spans="1:6" ht="14.25">
      <c r="A6" s="52" t="s">
        <v>108</v>
      </c>
      <c r="B6" s="187"/>
      <c r="C6" s="187"/>
      <c r="D6" s="187"/>
      <c r="E6" s="4"/>
      <c r="F6" s="4"/>
    </row>
    <row r="7" spans="1:6" ht="14.25" hidden="1">
      <c r="A7" s="50" t="s">
        <v>12</v>
      </c>
      <c r="B7" s="51"/>
      <c r="C7" s="51"/>
      <c r="D7" s="51"/>
      <c r="E7" s="4"/>
      <c r="F7" s="4"/>
    </row>
    <row r="8" spans="1:6" ht="14.25" hidden="1">
      <c r="A8" s="50" t="s">
        <v>13</v>
      </c>
      <c r="B8" s="51"/>
      <c r="C8" s="51"/>
      <c r="D8" s="51"/>
      <c r="E8" s="4"/>
      <c r="F8" s="4"/>
    </row>
    <row r="9" spans="1:6" ht="14.25" hidden="1">
      <c r="A9" s="50" t="s">
        <v>14</v>
      </c>
      <c r="B9" s="51"/>
      <c r="C9" s="51"/>
      <c r="D9" s="51"/>
      <c r="E9" s="4"/>
      <c r="F9" s="4"/>
    </row>
    <row r="10" spans="1:6" ht="14.25">
      <c r="A10" s="52" t="s">
        <v>94</v>
      </c>
      <c r="B10" s="53">
        <v>0</v>
      </c>
      <c r="C10" s="53">
        <v>0</v>
      </c>
      <c r="D10" s="53"/>
      <c r="E10" s="4"/>
      <c r="F10" s="4"/>
    </row>
    <row r="11" spans="1:6" ht="14.25">
      <c r="A11" s="50" t="s">
        <v>15</v>
      </c>
      <c r="B11" s="51">
        <v>545798</v>
      </c>
      <c r="C11" s="51"/>
      <c r="D11" s="51">
        <v>525664</v>
      </c>
      <c r="E11" s="4"/>
      <c r="F11" s="4"/>
    </row>
    <row r="12" spans="1:6" ht="14.25">
      <c r="A12" s="50" t="s">
        <v>16</v>
      </c>
      <c r="B12" s="51">
        <v>10021</v>
      </c>
      <c r="C12" s="51"/>
      <c r="D12" s="51">
        <v>8139</v>
      </c>
      <c r="E12" s="4"/>
      <c r="F12" s="4"/>
    </row>
    <row r="13" spans="1:6" ht="14.25" hidden="1">
      <c r="A13" s="50" t="s">
        <v>17</v>
      </c>
      <c r="B13" s="51"/>
      <c r="C13" s="51"/>
      <c r="D13" s="51"/>
      <c r="E13" s="4"/>
      <c r="F13" s="4"/>
    </row>
    <row r="14" spans="1:6" ht="14.25">
      <c r="A14" s="50" t="s">
        <v>18</v>
      </c>
      <c r="B14" s="51">
        <v>2405</v>
      </c>
      <c r="C14" s="51"/>
      <c r="D14" s="51">
        <v>2405</v>
      </c>
      <c r="E14" s="4"/>
      <c r="F14" s="4"/>
    </row>
    <row r="15" spans="1:6" ht="14.25" hidden="1">
      <c r="A15" s="50" t="s">
        <v>19</v>
      </c>
      <c r="B15" s="51"/>
      <c r="C15" s="51"/>
      <c r="D15" s="51"/>
      <c r="E15" s="4"/>
      <c r="F15" s="4"/>
    </row>
    <row r="16" spans="1:6" ht="14.25">
      <c r="A16" s="52" t="s">
        <v>95</v>
      </c>
      <c r="B16" s="53">
        <f>SUM(B11:B15)</f>
        <v>558224</v>
      </c>
      <c r="C16" s="53">
        <f>SUM(C11:C15)</f>
        <v>0</v>
      </c>
      <c r="D16" s="53">
        <v>536208</v>
      </c>
      <c r="E16" s="4"/>
      <c r="F16" s="4"/>
    </row>
    <row r="17" spans="1:6" ht="14.25">
      <c r="A17" s="50" t="s">
        <v>91</v>
      </c>
      <c r="B17" s="51">
        <v>13</v>
      </c>
      <c r="C17" s="51"/>
      <c r="D17" s="51">
        <v>13</v>
      </c>
      <c r="E17" s="4"/>
      <c r="F17" s="4"/>
    </row>
    <row r="18" spans="1:6" ht="14.25" hidden="1">
      <c r="A18" s="50" t="s">
        <v>92</v>
      </c>
      <c r="B18" s="51"/>
      <c r="C18" s="51"/>
      <c r="D18" s="51"/>
      <c r="E18" s="4"/>
      <c r="F18" s="4"/>
    </row>
    <row r="19" spans="1:6" ht="14.25" hidden="1">
      <c r="A19" s="50" t="s">
        <v>20</v>
      </c>
      <c r="B19" s="51"/>
      <c r="C19" s="51"/>
      <c r="D19" s="51"/>
      <c r="E19" s="4"/>
      <c r="F19" s="4"/>
    </row>
    <row r="20" spans="1:6" ht="14.25">
      <c r="A20" s="52" t="s">
        <v>93</v>
      </c>
      <c r="B20" s="53">
        <f>SUM(B17:B19)</f>
        <v>13</v>
      </c>
      <c r="C20" s="53">
        <f>SUM(C17:C19)</f>
        <v>0</v>
      </c>
      <c r="D20" s="53">
        <v>13</v>
      </c>
      <c r="E20" s="4"/>
      <c r="F20" s="4"/>
    </row>
    <row r="21" spans="1:6" ht="14.25" hidden="1">
      <c r="A21" s="50" t="s">
        <v>21</v>
      </c>
      <c r="B21" s="53"/>
      <c r="C21" s="53"/>
      <c r="D21" s="53"/>
      <c r="E21" s="4"/>
      <c r="F21" s="4"/>
    </row>
    <row r="22" spans="1:6" ht="14.25" hidden="1">
      <c r="A22" s="50" t="s">
        <v>22</v>
      </c>
      <c r="B22" s="51"/>
      <c r="C22" s="51"/>
      <c r="D22" s="51"/>
      <c r="E22" s="4"/>
      <c r="F22" s="4"/>
    </row>
    <row r="23" spans="1:6" ht="14.25" hidden="1">
      <c r="A23" s="52" t="s">
        <v>111</v>
      </c>
      <c r="B23" s="53"/>
      <c r="C23" s="53"/>
      <c r="D23" s="53"/>
      <c r="E23" s="4"/>
      <c r="F23" s="4"/>
    </row>
    <row r="24" spans="1:6" ht="14.25">
      <c r="A24" s="52" t="s">
        <v>96</v>
      </c>
      <c r="B24" s="53">
        <f>B16+B20</f>
        <v>558237</v>
      </c>
      <c r="C24" s="53">
        <f>C16+C20</f>
        <v>0</v>
      </c>
      <c r="D24" s="53">
        <v>536221</v>
      </c>
      <c r="E24" s="4"/>
      <c r="F24" s="4"/>
    </row>
    <row r="25" spans="1:6" ht="14.25" hidden="1">
      <c r="A25" s="50" t="s">
        <v>23</v>
      </c>
      <c r="B25" s="51"/>
      <c r="C25" s="51"/>
      <c r="D25" s="51"/>
      <c r="E25" s="4"/>
      <c r="F25" s="4"/>
    </row>
    <row r="26" spans="1:6" ht="14.25" hidden="1">
      <c r="A26" s="50" t="s">
        <v>24</v>
      </c>
      <c r="B26" s="51"/>
      <c r="C26" s="51"/>
      <c r="D26" s="51"/>
      <c r="E26" s="4"/>
      <c r="F26" s="4"/>
    </row>
    <row r="27" spans="1:6" ht="14.25" hidden="1">
      <c r="A27" s="50" t="s">
        <v>25</v>
      </c>
      <c r="B27" s="51"/>
      <c r="C27" s="51"/>
      <c r="D27" s="51"/>
      <c r="E27" s="4"/>
      <c r="F27" s="4"/>
    </row>
    <row r="28" spans="1:6" ht="14.25" hidden="1">
      <c r="A28" s="50" t="s">
        <v>26</v>
      </c>
      <c r="B28" s="51"/>
      <c r="C28" s="51"/>
      <c r="D28" s="51"/>
      <c r="E28" s="4"/>
      <c r="F28" s="4"/>
    </row>
    <row r="29" spans="1:6" ht="14.25" hidden="1">
      <c r="A29" s="50" t="s">
        <v>27</v>
      </c>
      <c r="B29" s="51"/>
      <c r="C29" s="51"/>
      <c r="D29" s="51"/>
      <c r="E29" s="4"/>
      <c r="F29" s="4"/>
    </row>
    <row r="30" spans="1:6" ht="14.25">
      <c r="A30" s="52" t="s">
        <v>112</v>
      </c>
      <c r="B30" s="53">
        <v>0</v>
      </c>
      <c r="C30" s="53">
        <v>0</v>
      </c>
      <c r="D30" s="53"/>
      <c r="E30" s="4"/>
      <c r="F30" s="4"/>
    </row>
    <row r="31" spans="1:6" ht="14.25" hidden="1">
      <c r="A31" s="50" t="s">
        <v>28</v>
      </c>
      <c r="B31" s="51"/>
      <c r="C31" s="51"/>
      <c r="D31" s="51"/>
      <c r="E31" s="4"/>
      <c r="F31" s="4"/>
    </row>
    <row r="32" spans="1:6" ht="14.25" hidden="1">
      <c r="A32" s="50" t="s">
        <v>97</v>
      </c>
      <c r="B32" s="51"/>
      <c r="C32" s="51"/>
      <c r="D32" s="51"/>
      <c r="E32" s="4"/>
      <c r="F32" s="4"/>
    </row>
    <row r="33" spans="1:6" ht="14.25" hidden="1">
      <c r="A33" s="50" t="s">
        <v>29</v>
      </c>
      <c r="B33" s="51"/>
      <c r="C33" s="51"/>
      <c r="D33" s="51"/>
      <c r="E33" s="4"/>
      <c r="F33" s="4"/>
    </row>
    <row r="34" spans="1:6" ht="14.25" hidden="1">
      <c r="A34" s="50" t="s">
        <v>30</v>
      </c>
      <c r="B34" s="51"/>
      <c r="C34" s="51"/>
      <c r="D34" s="51"/>
      <c r="E34" s="4"/>
      <c r="F34" s="4"/>
    </row>
    <row r="35" spans="1:6" ht="14.25" hidden="1">
      <c r="A35" s="50" t="s">
        <v>31</v>
      </c>
      <c r="B35" s="51"/>
      <c r="C35" s="51"/>
      <c r="D35" s="51"/>
      <c r="E35" s="4"/>
      <c r="F35" s="4"/>
    </row>
    <row r="36" spans="1:6" ht="14.25" hidden="1">
      <c r="A36" s="50" t="s">
        <v>32</v>
      </c>
      <c r="B36" s="51"/>
      <c r="C36" s="51"/>
      <c r="D36" s="51"/>
      <c r="E36" s="4"/>
      <c r="F36" s="4"/>
    </row>
    <row r="37" spans="1:6" ht="14.25" hidden="1">
      <c r="A37" s="50" t="s">
        <v>33</v>
      </c>
      <c r="B37" s="51"/>
      <c r="C37" s="51"/>
      <c r="D37" s="51"/>
      <c r="E37" s="4"/>
      <c r="F37" s="4"/>
    </row>
    <row r="38" spans="1:6" ht="14.25">
      <c r="A38" s="52" t="s">
        <v>98</v>
      </c>
      <c r="B38" s="53"/>
      <c r="C38" s="53"/>
      <c r="D38" s="53"/>
      <c r="E38" s="4"/>
      <c r="F38" s="4"/>
    </row>
    <row r="39" spans="1:6" ht="14.25">
      <c r="A39" s="52" t="s">
        <v>113</v>
      </c>
      <c r="B39" s="53"/>
      <c r="C39" s="53"/>
      <c r="D39" s="53"/>
      <c r="E39" s="4"/>
      <c r="F39" s="4"/>
    </row>
    <row r="40" spans="1:6" ht="14.25" hidden="1">
      <c r="A40" s="50" t="s">
        <v>34</v>
      </c>
      <c r="B40" s="51"/>
      <c r="C40" s="51"/>
      <c r="D40" s="51"/>
      <c r="E40" s="4"/>
      <c r="F40" s="4"/>
    </row>
    <row r="41" spans="1:6" ht="14.25">
      <c r="A41" s="50" t="s">
        <v>35</v>
      </c>
      <c r="B41" s="51">
        <v>33</v>
      </c>
      <c r="C41" s="51"/>
      <c r="D41" s="51">
        <v>9</v>
      </c>
      <c r="E41" s="4"/>
      <c r="F41" s="4"/>
    </row>
    <row r="42" spans="1:6" ht="14.25">
      <c r="A42" s="50" t="s">
        <v>36</v>
      </c>
      <c r="B42" s="51">
        <v>12889</v>
      </c>
      <c r="C42" s="51"/>
      <c r="D42" s="51">
        <v>21197</v>
      </c>
      <c r="E42" s="4"/>
      <c r="F42" s="4"/>
    </row>
    <row r="43" spans="1:6" ht="14.25" hidden="1">
      <c r="A43" s="50" t="s">
        <v>37</v>
      </c>
      <c r="B43" s="51"/>
      <c r="C43" s="51"/>
      <c r="D43" s="51"/>
      <c r="E43" s="4"/>
      <c r="F43" s="4"/>
    </row>
    <row r="44" spans="1:6" ht="14.25" hidden="1">
      <c r="A44" s="50" t="s">
        <v>38</v>
      </c>
      <c r="B44" s="51"/>
      <c r="C44" s="51"/>
      <c r="D44" s="51"/>
      <c r="E44" s="4"/>
      <c r="F44" s="4"/>
    </row>
    <row r="45" spans="1:6" ht="14.25">
      <c r="A45" s="52" t="s">
        <v>99</v>
      </c>
      <c r="B45" s="53">
        <f>SUM(B40:B44)</f>
        <v>12922</v>
      </c>
      <c r="C45" s="53">
        <f>SUM(C40:C44)</f>
        <v>0</v>
      </c>
      <c r="D45" s="53">
        <v>21206</v>
      </c>
      <c r="E45" s="4"/>
      <c r="F45" s="4"/>
    </row>
    <row r="46" spans="1:6" ht="25.5" hidden="1">
      <c r="A46" s="50" t="s">
        <v>114</v>
      </c>
      <c r="B46" s="186"/>
      <c r="C46" s="51"/>
      <c r="D46" s="51"/>
      <c r="E46" s="4"/>
      <c r="F46" s="4"/>
    </row>
    <row r="47" spans="1:6" ht="25.5" hidden="1">
      <c r="A47" s="50" t="s">
        <v>115</v>
      </c>
      <c r="B47" s="186"/>
      <c r="C47" s="51"/>
      <c r="D47" s="51"/>
      <c r="E47" s="4"/>
      <c r="F47" s="4"/>
    </row>
    <row r="48" spans="1:6" ht="14.25">
      <c r="A48" s="50" t="s">
        <v>39</v>
      </c>
      <c r="B48" s="51">
        <v>226</v>
      </c>
      <c r="C48" s="51"/>
      <c r="D48" s="51">
        <v>226</v>
      </c>
      <c r="E48" s="4"/>
      <c r="F48" s="4"/>
    </row>
    <row r="49" spans="1:6" ht="14.25">
      <c r="A49" s="50" t="s">
        <v>40</v>
      </c>
      <c r="B49" s="51">
        <v>1718</v>
      </c>
      <c r="C49" s="51"/>
      <c r="D49" s="51">
        <v>3402</v>
      </c>
      <c r="E49" s="4"/>
      <c r="F49" s="4"/>
    </row>
    <row r="50" spans="1:6" ht="14.25" hidden="1">
      <c r="A50" s="50" t="s">
        <v>41</v>
      </c>
      <c r="B50" s="51"/>
      <c r="C50" s="51"/>
      <c r="D50" s="51"/>
      <c r="E50" s="4"/>
      <c r="F50" s="4"/>
    </row>
    <row r="51" spans="1:6" ht="25.5">
      <c r="A51" s="50" t="s">
        <v>116</v>
      </c>
      <c r="B51" s="51"/>
      <c r="C51" s="51"/>
      <c r="D51" s="51"/>
      <c r="E51" s="4"/>
      <c r="F51" s="4"/>
    </row>
    <row r="52" spans="1:6" ht="25.5">
      <c r="A52" s="50" t="s">
        <v>117</v>
      </c>
      <c r="B52" s="51">
        <v>59</v>
      </c>
      <c r="C52" s="51"/>
      <c r="D52" s="51">
        <v>59</v>
      </c>
      <c r="E52" s="4"/>
      <c r="F52" s="4"/>
    </row>
    <row r="53" spans="1:6" ht="14.25" hidden="1">
      <c r="A53" s="50" t="s">
        <v>118</v>
      </c>
      <c r="B53" s="51"/>
      <c r="C53" s="51"/>
      <c r="D53" s="51"/>
      <c r="E53" s="4"/>
      <c r="F53" s="4"/>
    </row>
    <row r="54" spans="1:6" ht="14.25">
      <c r="A54" s="52" t="s">
        <v>119</v>
      </c>
      <c r="B54" s="53">
        <f>SUM(B46:B53)</f>
        <v>2003</v>
      </c>
      <c r="C54" s="53">
        <f>SUM(C46:C53)</f>
        <v>0</v>
      </c>
      <c r="D54" s="53">
        <v>3687</v>
      </c>
      <c r="E54" s="4"/>
      <c r="F54" s="4"/>
    </row>
    <row r="55" spans="1:6" ht="25.5" hidden="1">
      <c r="A55" s="50" t="s">
        <v>120</v>
      </c>
      <c r="B55" s="51"/>
      <c r="C55" s="51"/>
      <c r="D55" s="51"/>
      <c r="E55" s="4"/>
      <c r="F55" s="4"/>
    </row>
    <row r="56" spans="1:6" ht="25.5" hidden="1">
      <c r="A56" s="50" t="s">
        <v>124</v>
      </c>
      <c r="B56" s="51"/>
      <c r="C56" s="51"/>
      <c r="D56" s="51"/>
      <c r="E56" s="4"/>
      <c r="F56" s="4"/>
    </row>
    <row r="57" spans="1:6" ht="25.5" hidden="1">
      <c r="A57" s="50" t="s">
        <v>42</v>
      </c>
      <c r="B57" s="51"/>
      <c r="C57" s="51"/>
      <c r="D57" s="51"/>
      <c r="E57" s="4"/>
      <c r="F57" s="4"/>
    </row>
    <row r="58" spans="1:6" ht="25.5" hidden="1">
      <c r="A58" s="50" t="s">
        <v>43</v>
      </c>
      <c r="B58" s="51"/>
      <c r="C58" s="51"/>
      <c r="D58" s="51"/>
      <c r="E58" s="4"/>
      <c r="F58" s="4"/>
    </row>
    <row r="59" spans="1:6" ht="25.5" hidden="1">
      <c r="A59" s="50" t="s">
        <v>44</v>
      </c>
      <c r="B59" s="51"/>
      <c r="C59" s="51"/>
      <c r="D59" s="51"/>
      <c r="E59" s="4"/>
      <c r="F59" s="4"/>
    </row>
    <row r="60" spans="1:6" ht="25.5" hidden="1">
      <c r="A60" s="50" t="s">
        <v>123</v>
      </c>
      <c r="B60" s="51"/>
      <c r="C60" s="51"/>
      <c r="D60" s="51"/>
      <c r="E60" s="4"/>
      <c r="F60" s="4"/>
    </row>
    <row r="61" spans="1:6" ht="25.5">
      <c r="A61" s="50" t="s">
        <v>122</v>
      </c>
      <c r="B61" s="51">
        <v>200</v>
      </c>
      <c r="C61" s="51"/>
      <c r="D61" s="51">
        <v>200</v>
      </c>
      <c r="E61" s="4"/>
      <c r="F61" s="4"/>
    </row>
    <row r="62" spans="1:6" ht="25.5" hidden="1">
      <c r="A62" s="50" t="s">
        <v>121</v>
      </c>
      <c r="B62" s="51"/>
      <c r="C62" s="51"/>
      <c r="D62" s="51"/>
      <c r="E62" s="4"/>
      <c r="F62" s="4"/>
    </row>
    <row r="63" spans="1:6" ht="14.25">
      <c r="A63" s="52" t="s">
        <v>100</v>
      </c>
      <c r="B63" s="53">
        <f>SUM(B55:B62)</f>
        <v>200</v>
      </c>
      <c r="C63" s="53">
        <f>SUM(C55:C62)</f>
        <v>0</v>
      </c>
      <c r="D63" s="53">
        <v>200</v>
      </c>
      <c r="E63" s="4"/>
      <c r="F63" s="4"/>
    </row>
    <row r="64" spans="1:6" ht="14.25" hidden="1">
      <c r="A64" s="50" t="s">
        <v>101</v>
      </c>
      <c r="B64" s="51"/>
      <c r="C64" s="51"/>
      <c r="D64" s="51"/>
      <c r="E64" s="4"/>
      <c r="F64" s="4"/>
    </row>
    <row r="65" spans="1:6" ht="14.25" hidden="1">
      <c r="A65" s="50" t="s">
        <v>45</v>
      </c>
      <c r="B65" s="51"/>
      <c r="C65" s="51"/>
      <c r="D65" s="51"/>
      <c r="E65" s="4"/>
      <c r="F65" s="4"/>
    </row>
    <row r="66" spans="1:6" ht="14.25" hidden="1">
      <c r="A66" s="50" t="s">
        <v>46</v>
      </c>
      <c r="B66" s="51"/>
      <c r="C66" s="51"/>
      <c r="D66" s="51"/>
      <c r="E66" s="4"/>
      <c r="F66" s="4"/>
    </row>
    <row r="67" spans="1:6" ht="14.25" hidden="1">
      <c r="A67" s="50" t="s">
        <v>47</v>
      </c>
      <c r="B67" s="51"/>
      <c r="C67" s="51"/>
      <c r="D67" s="51"/>
      <c r="E67" s="4"/>
      <c r="F67" s="4"/>
    </row>
    <row r="68" spans="1:6" ht="14.25" hidden="1">
      <c r="A68" s="50" t="s">
        <v>48</v>
      </c>
      <c r="B68" s="51"/>
      <c r="C68" s="51"/>
      <c r="D68" s="51"/>
      <c r="E68" s="4"/>
      <c r="F68" s="4"/>
    </row>
    <row r="69" spans="1:6" ht="14.25" hidden="1">
      <c r="A69" s="50" t="s">
        <v>49</v>
      </c>
      <c r="B69" s="51"/>
      <c r="C69" s="51"/>
      <c r="D69" s="51"/>
      <c r="E69" s="4"/>
      <c r="F69" s="4"/>
    </row>
    <row r="70" spans="1:6" ht="14.25" hidden="1">
      <c r="A70" s="50" t="s">
        <v>50</v>
      </c>
      <c r="B70" s="51"/>
      <c r="C70" s="51"/>
      <c r="D70" s="51"/>
      <c r="E70" s="4"/>
      <c r="F70" s="4"/>
    </row>
    <row r="71" spans="1:6" ht="14.25" hidden="1">
      <c r="A71" s="50" t="s">
        <v>51</v>
      </c>
      <c r="B71" s="51"/>
      <c r="C71" s="51"/>
      <c r="D71" s="51"/>
      <c r="E71" s="4"/>
      <c r="F71" s="4"/>
    </row>
    <row r="72" spans="1:6" ht="14.25">
      <c r="A72" s="50" t="s">
        <v>52</v>
      </c>
      <c r="B72" s="51">
        <v>30</v>
      </c>
      <c r="C72" s="51"/>
      <c r="D72" s="51">
        <v>0</v>
      </c>
      <c r="E72" s="4"/>
      <c r="F72" s="4"/>
    </row>
    <row r="73" spans="1:6" ht="25.5" hidden="1">
      <c r="A73" s="50" t="s">
        <v>53</v>
      </c>
      <c r="B73" s="51"/>
      <c r="C73" s="51"/>
      <c r="D73" s="51"/>
      <c r="E73" s="4"/>
      <c r="F73" s="4"/>
    </row>
    <row r="74" spans="1:6" ht="25.5" hidden="1">
      <c r="A74" s="50" t="s">
        <v>54</v>
      </c>
      <c r="B74" s="51"/>
      <c r="C74" s="51"/>
      <c r="D74" s="51"/>
      <c r="E74" s="4"/>
      <c r="F74" s="4"/>
    </row>
    <row r="75" spans="1:6" ht="25.5" hidden="1">
      <c r="A75" s="50" t="s">
        <v>55</v>
      </c>
      <c r="B75" s="51"/>
      <c r="C75" s="51"/>
      <c r="D75" s="51"/>
      <c r="E75" s="4"/>
      <c r="F75" s="4"/>
    </row>
    <row r="76" spans="1:6" ht="14.25">
      <c r="A76" s="52" t="s">
        <v>102</v>
      </c>
      <c r="B76" s="53">
        <f>SUM(B64:B75)</f>
        <v>30</v>
      </c>
      <c r="C76" s="53">
        <f>SUM(C64:C75)</f>
        <v>0</v>
      </c>
      <c r="D76" s="53">
        <v>0</v>
      </c>
      <c r="E76" s="4"/>
      <c r="F76" s="4"/>
    </row>
    <row r="77" spans="1:6" ht="14.25">
      <c r="A77" s="52" t="s">
        <v>126</v>
      </c>
      <c r="B77" s="53">
        <f>B54+B63+B76</f>
        <v>2233</v>
      </c>
      <c r="C77" s="53">
        <f>C54+C63+C76</f>
        <v>0</v>
      </c>
      <c r="D77" s="53">
        <v>3887</v>
      </c>
      <c r="E77" s="4"/>
      <c r="F77" s="4"/>
    </row>
    <row r="78" spans="1:6" ht="14.25">
      <c r="A78" s="52" t="s">
        <v>56</v>
      </c>
      <c r="B78" s="53">
        <v>182</v>
      </c>
      <c r="C78" s="53"/>
      <c r="D78" s="53">
        <v>0</v>
      </c>
      <c r="E78" s="4"/>
      <c r="F78" s="4"/>
    </row>
    <row r="79" spans="1:6" ht="14.25" hidden="1">
      <c r="A79" s="50" t="s">
        <v>57</v>
      </c>
      <c r="B79" s="51"/>
      <c r="C79" s="51"/>
      <c r="D79" s="51"/>
      <c r="E79" s="4"/>
      <c r="F79" s="4"/>
    </row>
    <row r="80" spans="1:6" ht="14.25" hidden="1">
      <c r="A80" s="50" t="s">
        <v>58</v>
      </c>
      <c r="B80" s="51"/>
      <c r="C80" s="51"/>
      <c r="D80" s="51"/>
      <c r="E80" s="4"/>
      <c r="F80" s="4"/>
    </row>
    <row r="81" spans="1:6" ht="14.25" hidden="1">
      <c r="A81" s="50" t="s">
        <v>59</v>
      </c>
      <c r="B81" s="51"/>
      <c r="C81" s="51"/>
      <c r="D81" s="51"/>
      <c r="E81" s="4"/>
      <c r="F81" s="4"/>
    </row>
    <row r="82" spans="1:6" ht="14.25">
      <c r="A82" s="52" t="s">
        <v>125</v>
      </c>
      <c r="B82" s="53"/>
      <c r="C82" s="53"/>
      <c r="D82" s="53"/>
      <c r="E82" s="4"/>
      <c r="F82" s="4"/>
    </row>
    <row r="83" spans="1:6" ht="14.25">
      <c r="A83" s="69" t="s">
        <v>103</v>
      </c>
      <c r="B83" s="54">
        <f>B24+B39+B45+B77+B78+B82</f>
        <v>573574</v>
      </c>
      <c r="C83" s="54">
        <f>C24+C39+C45+C77+C78+C82</f>
        <v>0</v>
      </c>
      <c r="D83" s="54">
        <f>D24+D39+D45+D77+D78+D82</f>
        <v>561314</v>
      </c>
      <c r="E83" s="4"/>
      <c r="F83" s="4"/>
    </row>
    <row r="84" spans="1:6" ht="14.25">
      <c r="A84" s="52" t="s">
        <v>60</v>
      </c>
      <c r="B84" s="187"/>
      <c r="C84" s="187"/>
      <c r="D84" s="187"/>
      <c r="E84" s="4"/>
      <c r="F84" s="4"/>
    </row>
    <row r="85" spans="1:6" ht="14.25">
      <c r="A85" s="50" t="s">
        <v>61</v>
      </c>
      <c r="B85" s="51">
        <v>757826</v>
      </c>
      <c r="C85" s="51"/>
      <c r="D85" s="51">
        <v>757826</v>
      </c>
      <c r="E85" s="4"/>
      <c r="F85" s="4"/>
    </row>
    <row r="86" spans="1:6" ht="14.25">
      <c r="A86" s="50" t="s">
        <v>62</v>
      </c>
      <c r="B86" s="51"/>
      <c r="C86" s="51"/>
      <c r="D86" s="51"/>
      <c r="E86" s="4"/>
      <c r="F86" s="4"/>
    </row>
    <row r="87" spans="1:6" ht="14.25">
      <c r="A87" s="50" t="s">
        <v>63</v>
      </c>
      <c r="B87" s="51">
        <v>13667</v>
      </c>
      <c r="C87" s="51"/>
      <c r="D87" s="51">
        <v>13667</v>
      </c>
      <c r="E87" s="4"/>
      <c r="F87" s="4"/>
    </row>
    <row r="88" spans="1:6" ht="14.25">
      <c r="A88" s="50" t="s">
        <v>64</v>
      </c>
      <c r="B88" s="51">
        <v>-196574</v>
      </c>
      <c r="C88" s="51"/>
      <c r="D88" s="51">
        <v>-200665</v>
      </c>
      <c r="E88" s="4"/>
      <c r="F88" s="4"/>
    </row>
    <row r="89" spans="1:6" ht="14.25">
      <c r="A89" s="50" t="s">
        <v>65</v>
      </c>
      <c r="B89" s="51"/>
      <c r="C89" s="51"/>
      <c r="D89" s="51"/>
      <c r="E89" s="4"/>
      <c r="F89" s="4"/>
    </row>
    <row r="90" spans="1:6" ht="14.25">
      <c r="A90" s="50" t="s">
        <v>66</v>
      </c>
      <c r="B90" s="51">
        <v>-4091</v>
      </c>
      <c r="C90" s="51"/>
      <c r="D90" s="51">
        <v>-12037</v>
      </c>
      <c r="E90" s="4"/>
      <c r="F90" s="4"/>
    </row>
    <row r="91" spans="1:6" ht="14.25">
      <c r="A91" s="52" t="s">
        <v>127</v>
      </c>
      <c r="B91" s="53">
        <f>SUM(B84:B90)</f>
        <v>570828</v>
      </c>
      <c r="C91" s="53">
        <f>SUM(C84:C90)</f>
        <v>0</v>
      </c>
      <c r="D91" s="53">
        <f>SUM(D84:D90)</f>
        <v>558791</v>
      </c>
      <c r="E91" s="4"/>
      <c r="F91" s="4"/>
    </row>
    <row r="92" spans="1:6" ht="14.25" hidden="1">
      <c r="A92" s="50" t="s">
        <v>67</v>
      </c>
      <c r="B92" s="51"/>
      <c r="C92" s="51"/>
      <c r="D92" s="51"/>
      <c r="E92" s="4"/>
      <c r="F92" s="4"/>
    </row>
    <row r="93" spans="1:6" ht="25.5" hidden="1">
      <c r="A93" s="50" t="s">
        <v>68</v>
      </c>
      <c r="B93" s="51"/>
      <c r="C93" s="51"/>
      <c r="D93" s="51"/>
      <c r="E93" s="4"/>
      <c r="F93" s="4"/>
    </row>
    <row r="94" spans="1:6" ht="14.25" hidden="1">
      <c r="A94" s="50" t="s">
        <v>69</v>
      </c>
      <c r="B94" s="51"/>
      <c r="C94" s="51"/>
      <c r="D94" s="51"/>
      <c r="E94" s="4"/>
      <c r="F94" s="4"/>
    </row>
    <row r="95" spans="1:6" ht="25.5" hidden="1">
      <c r="A95" s="50" t="s">
        <v>70</v>
      </c>
      <c r="B95" s="51"/>
      <c r="C95" s="51"/>
      <c r="D95" s="51"/>
      <c r="E95" s="4"/>
      <c r="F95" s="4"/>
    </row>
    <row r="96" spans="1:6" ht="25.5" hidden="1">
      <c r="A96" s="50" t="s">
        <v>128</v>
      </c>
      <c r="B96" s="51"/>
      <c r="C96" s="51"/>
      <c r="D96" s="51"/>
      <c r="E96" s="4"/>
      <c r="F96" s="4"/>
    </row>
    <row r="97" spans="1:6" ht="14.25" hidden="1">
      <c r="A97" s="50" t="s">
        <v>71</v>
      </c>
      <c r="B97" s="51"/>
      <c r="C97" s="51"/>
      <c r="D97" s="51"/>
      <c r="E97" s="4"/>
      <c r="F97" s="4"/>
    </row>
    <row r="98" spans="1:6" ht="14.25" hidden="1">
      <c r="A98" s="50" t="s">
        <v>72</v>
      </c>
      <c r="B98" s="51"/>
      <c r="C98" s="51"/>
      <c r="D98" s="51"/>
      <c r="E98" s="4"/>
      <c r="F98" s="4"/>
    </row>
    <row r="99" spans="1:6" ht="25.5" hidden="1">
      <c r="A99" s="50" t="s">
        <v>129</v>
      </c>
      <c r="B99" s="51"/>
      <c r="C99" s="51"/>
      <c r="D99" s="51"/>
      <c r="E99" s="4"/>
      <c r="F99" s="4"/>
    </row>
    <row r="100" spans="1:6" ht="25.5" hidden="1">
      <c r="A100" s="50" t="s">
        <v>130</v>
      </c>
      <c r="B100" s="51"/>
      <c r="C100" s="51"/>
      <c r="D100" s="51"/>
      <c r="E100" s="4"/>
      <c r="F100" s="4"/>
    </row>
    <row r="101" spans="1:6" ht="14.25">
      <c r="A101" s="52" t="s">
        <v>104</v>
      </c>
      <c r="B101" s="53">
        <f>SUM(B92:B100)</f>
        <v>0</v>
      </c>
      <c r="C101" s="53">
        <f>SUM(C92:C100)</f>
        <v>0</v>
      </c>
      <c r="D101" s="53">
        <f>SUM(D92:D100)</f>
        <v>0</v>
      </c>
      <c r="E101" s="4"/>
      <c r="F101" s="4"/>
    </row>
    <row r="102" spans="1:6" ht="25.5" hidden="1">
      <c r="A102" s="50" t="s">
        <v>73</v>
      </c>
      <c r="B102" s="51"/>
      <c r="C102" s="51"/>
      <c r="D102" s="51"/>
      <c r="E102" s="4"/>
      <c r="F102" s="4"/>
    </row>
    <row r="103" spans="1:6" ht="25.5" hidden="1">
      <c r="A103" s="50" t="s">
        <v>74</v>
      </c>
      <c r="B103" s="51"/>
      <c r="C103" s="51"/>
      <c r="D103" s="51"/>
      <c r="E103" s="4"/>
      <c r="F103" s="4"/>
    </row>
    <row r="104" spans="1:6" ht="25.5" hidden="1">
      <c r="A104" s="50" t="s">
        <v>75</v>
      </c>
      <c r="B104" s="51"/>
      <c r="C104" s="51"/>
      <c r="D104" s="51"/>
      <c r="E104" s="4"/>
      <c r="F104" s="4"/>
    </row>
    <row r="105" spans="1:6" ht="25.5" hidden="1">
      <c r="A105" s="50" t="s">
        <v>76</v>
      </c>
      <c r="B105" s="51"/>
      <c r="C105" s="51"/>
      <c r="D105" s="51"/>
      <c r="E105" s="4"/>
      <c r="F105" s="4"/>
    </row>
    <row r="106" spans="1:6" ht="25.5" hidden="1">
      <c r="A106" s="50" t="s">
        <v>131</v>
      </c>
      <c r="B106" s="51"/>
      <c r="C106" s="51"/>
      <c r="D106" s="51"/>
      <c r="E106" s="4"/>
      <c r="F106" s="4"/>
    </row>
    <row r="107" spans="1:6" ht="25.5" hidden="1">
      <c r="A107" s="50" t="s">
        <v>77</v>
      </c>
      <c r="B107" s="51"/>
      <c r="C107" s="51"/>
      <c r="D107" s="51"/>
      <c r="E107" s="4"/>
      <c r="F107" s="4"/>
    </row>
    <row r="108" spans="1:6" ht="14.25" hidden="1">
      <c r="A108" s="50" t="s">
        <v>78</v>
      </c>
      <c r="B108" s="51"/>
      <c r="C108" s="51"/>
      <c r="D108" s="51"/>
      <c r="E108" s="4"/>
      <c r="F108" s="4"/>
    </row>
    <row r="109" spans="1:6" ht="25.5" hidden="1">
      <c r="A109" s="50" t="s">
        <v>132</v>
      </c>
      <c r="B109" s="51"/>
      <c r="C109" s="51"/>
      <c r="D109" s="51"/>
      <c r="E109" s="4"/>
      <c r="F109" s="4"/>
    </row>
    <row r="110" spans="1:6" ht="25.5">
      <c r="A110" s="50" t="s">
        <v>133</v>
      </c>
      <c r="B110" s="51">
        <v>589</v>
      </c>
      <c r="C110" s="51"/>
      <c r="D110" s="51">
        <v>890</v>
      </c>
      <c r="E110" s="4"/>
      <c r="F110" s="4"/>
    </row>
    <row r="111" spans="1:6" ht="14.25">
      <c r="A111" s="52" t="s">
        <v>105</v>
      </c>
      <c r="B111" s="53">
        <f>SUM(B102:B110)</f>
        <v>589</v>
      </c>
      <c r="C111" s="53">
        <f>SUM(C102:C110)</f>
        <v>0</v>
      </c>
      <c r="D111" s="53">
        <f>SUM(D102:D110)</f>
        <v>890</v>
      </c>
      <c r="E111" s="4"/>
      <c r="F111" s="4"/>
    </row>
    <row r="112" spans="1:6" ht="14.25">
      <c r="A112" s="50" t="s">
        <v>79</v>
      </c>
      <c r="B112" s="51">
        <v>701</v>
      </c>
      <c r="C112" s="51"/>
      <c r="D112" s="51">
        <v>394</v>
      </c>
      <c r="E112" s="4"/>
      <c r="F112" s="4"/>
    </row>
    <row r="113" spans="1:6" ht="14.25">
      <c r="A113" s="50" t="s">
        <v>80</v>
      </c>
      <c r="B113" s="51"/>
      <c r="C113" s="51"/>
      <c r="D113" s="51"/>
      <c r="E113" s="4"/>
      <c r="F113" s="4"/>
    </row>
    <row r="114" spans="1:6" ht="14.25">
      <c r="A114" s="50" t="s">
        <v>81</v>
      </c>
      <c r="B114" s="51">
        <v>5</v>
      </c>
      <c r="C114" s="51"/>
      <c r="D114" s="51">
        <v>44</v>
      </c>
      <c r="E114" s="4"/>
      <c r="F114" s="4"/>
    </row>
    <row r="115" spans="1:6" ht="14.25">
      <c r="A115" s="50" t="s">
        <v>82</v>
      </c>
      <c r="B115" s="51"/>
      <c r="C115" s="51"/>
      <c r="D115" s="51"/>
      <c r="E115" s="4"/>
      <c r="F115" s="4"/>
    </row>
    <row r="116" spans="1:6" ht="25.5" hidden="1">
      <c r="A116" s="50" t="s">
        <v>83</v>
      </c>
      <c r="B116" s="51"/>
      <c r="C116" s="51"/>
      <c r="D116" s="51"/>
      <c r="E116" s="4"/>
      <c r="F116" s="4"/>
    </row>
    <row r="117" spans="1:6" ht="25.5" hidden="1">
      <c r="A117" s="50" t="s">
        <v>84</v>
      </c>
      <c r="B117" s="51"/>
      <c r="C117" s="51"/>
      <c r="D117" s="51"/>
      <c r="E117" s="4"/>
      <c r="F117" s="4"/>
    </row>
    <row r="118" spans="1:6" ht="25.5" hidden="1">
      <c r="A118" s="50" t="s">
        <v>85</v>
      </c>
      <c r="B118" s="51"/>
      <c r="C118" s="51"/>
      <c r="D118" s="51"/>
      <c r="E118" s="4"/>
      <c r="F118" s="4"/>
    </row>
    <row r="119" spans="1:6" ht="14.25">
      <c r="A119" s="52" t="s">
        <v>134</v>
      </c>
      <c r="B119" s="51">
        <f>SUM(B112:B118)</f>
        <v>706</v>
      </c>
      <c r="C119" s="51">
        <f>SUM(C112:C118)</f>
        <v>0</v>
      </c>
      <c r="D119" s="51">
        <f>SUM(D112:D118)</f>
        <v>438</v>
      </c>
      <c r="E119" s="4"/>
      <c r="F119" s="4"/>
    </row>
    <row r="120" spans="1:6" ht="14.25">
      <c r="A120" s="52" t="s">
        <v>106</v>
      </c>
      <c r="B120" s="53">
        <f>B101+B111+B119</f>
        <v>1295</v>
      </c>
      <c r="C120" s="53">
        <f>C101+C111+C119</f>
        <v>0</v>
      </c>
      <c r="D120" s="53">
        <f>D101+D111+D119</f>
        <v>1328</v>
      </c>
      <c r="E120" s="4"/>
      <c r="F120" s="4"/>
    </row>
    <row r="121" spans="1:6" ht="14.25">
      <c r="A121" s="52" t="s">
        <v>86</v>
      </c>
      <c r="B121" s="53"/>
      <c r="C121" s="53"/>
      <c r="D121" s="53"/>
      <c r="E121" s="4"/>
      <c r="F121" s="4"/>
    </row>
    <row r="122" spans="1:6" ht="14.25">
      <c r="A122" s="52" t="s">
        <v>87</v>
      </c>
      <c r="B122" s="53"/>
      <c r="C122" s="53"/>
      <c r="D122" s="53"/>
      <c r="E122" s="4"/>
      <c r="F122" s="4"/>
    </row>
    <row r="123" spans="1:6" ht="14.25" hidden="1">
      <c r="A123" s="50" t="s">
        <v>88</v>
      </c>
      <c r="B123" s="51"/>
      <c r="C123" s="51"/>
      <c r="D123" s="51"/>
      <c r="E123" s="4"/>
      <c r="F123" s="4"/>
    </row>
    <row r="124" spans="1:6" ht="14.25">
      <c r="A124" s="50" t="s">
        <v>89</v>
      </c>
      <c r="B124" s="51">
        <v>1451</v>
      </c>
      <c r="C124" s="51"/>
      <c r="D124" s="51">
        <v>1195</v>
      </c>
      <c r="E124" s="4"/>
      <c r="F124" s="4"/>
    </row>
    <row r="125" spans="1:6" ht="14.25" hidden="1">
      <c r="A125" s="50" t="s">
        <v>90</v>
      </c>
      <c r="B125" s="51"/>
      <c r="C125" s="51"/>
      <c r="D125" s="51"/>
      <c r="E125" s="4"/>
      <c r="F125" s="4"/>
    </row>
    <row r="126" spans="1:6" ht="14.25">
      <c r="A126" s="52" t="s">
        <v>135</v>
      </c>
      <c r="B126" s="53">
        <f>SUM(B123:B125)</f>
        <v>1451</v>
      </c>
      <c r="C126" s="53">
        <f>SUM(C123:C125)</f>
        <v>0</v>
      </c>
      <c r="D126" s="53">
        <f>SUM(D123:D125)</f>
        <v>1195</v>
      </c>
      <c r="E126" s="4"/>
      <c r="F126" s="4"/>
    </row>
    <row r="127" spans="1:6" ht="14.25">
      <c r="A127" s="69" t="s">
        <v>136</v>
      </c>
      <c r="B127" s="54">
        <f>B91+B120+B126</f>
        <v>573574</v>
      </c>
      <c r="C127" s="54">
        <f>C91+C120+C126</f>
        <v>0</v>
      </c>
      <c r="D127" s="54">
        <f>D91+D120+D126</f>
        <v>561314</v>
      </c>
      <c r="E127" s="4"/>
      <c r="F127" s="4"/>
    </row>
    <row r="128" spans="1:6" ht="14.25">
      <c r="A128" s="4"/>
      <c r="B128" s="4"/>
      <c r="C128" s="4"/>
      <c r="D128" s="4"/>
      <c r="E128" s="4"/>
      <c r="F128" s="4"/>
    </row>
    <row r="129" spans="1:6" ht="14.25">
      <c r="A129" s="4"/>
      <c r="B129" s="4"/>
      <c r="C129" s="4"/>
      <c r="D129" s="4"/>
      <c r="E129" s="4"/>
      <c r="F129" s="4"/>
    </row>
    <row r="130" spans="1:6" ht="14.25">
      <c r="A130" s="4"/>
      <c r="B130" s="4"/>
      <c r="C130" s="4"/>
      <c r="D130" s="4"/>
      <c r="E130" s="4"/>
      <c r="F130" s="4"/>
    </row>
    <row r="131" spans="1:6" ht="14.25">
      <c r="A131" s="4"/>
      <c r="B131" s="4"/>
      <c r="C131" s="4"/>
      <c r="D131" s="4"/>
      <c r="E131" s="4"/>
      <c r="F131" s="4"/>
    </row>
    <row r="132" spans="1:6" ht="14.25">
      <c r="A132" s="4"/>
      <c r="B132" s="4"/>
      <c r="C132" s="4"/>
      <c r="D132" s="4"/>
      <c r="E132" s="4"/>
      <c r="F132" s="4"/>
    </row>
    <row r="133" spans="1:6" ht="14.25">
      <c r="A133" s="4"/>
      <c r="B133" s="4"/>
      <c r="C133" s="4"/>
      <c r="D133" s="4"/>
      <c r="E133" s="4"/>
      <c r="F133" s="4"/>
    </row>
    <row r="134" spans="1:6" ht="14.25">
      <c r="A134" s="4"/>
      <c r="B134" s="4"/>
      <c r="C134" s="4"/>
      <c r="D134" s="4"/>
      <c r="E134" s="4"/>
      <c r="F134" s="4"/>
    </row>
    <row r="135" spans="1:6" ht="14.25">
      <c r="A135" s="4"/>
      <c r="B135" s="4"/>
      <c r="C135" s="4"/>
      <c r="D135" s="4"/>
      <c r="E135" s="4"/>
      <c r="F135" s="4"/>
    </row>
  </sheetData>
  <sheetProtection/>
  <mergeCells count="2">
    <mergeCell ref="A1:D1"/>
    <mergeCell ref="A2:D2"/>
  </mergeCells>
  <printOptions/>
  <pageMargins left="0.4330708661417323" right="0.31496062992125984" top="0.7874015748031497" bottom="0.7480314960629921" header="0.31496062992125984" footer="0.31496062992125984"/>
  <pageSetup fitToHeight="2" horizontalDpi="300" verticalDpi="300" orientation="portrait" paperSize="9" scale="70" r:id="rId1"/>
  <headerFooter>
    <oddHeader xml:space="preserve">&amp;R12. melléklet a ......................... önkormányzati rendelethez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52"/>
  <sheetViews>
    <sheetView view="pageLayout" workbookViewId="0" topLeftCell="A1">
      <selection activeCell="E81" sqref="E81"/>
    </sheetView>
  </sheetViews>
  <sheetFormatPr defaultColWidth="9.140625" defaultRowHeight="15"/>
  <cols>
    <col min="1" max="1" width="96.7109375" style="0" customWidth="1"/>
    <col min="3" max="3" width="13.8515625" style="0" customWidth="1"/>
    <col min="4" max="5" width="12.8515625" style="0" bestFit="1" customWidth="1"/>
    <col min="6" max="6" width="14.421875" style="0" customWidth="1"/>
  </cols>
  <sheetData>
    <row r="1" spans="1:6" ht="14.25">
      <c r="A1" s="55"/>
      <c r="B1" s="43"/>
      <c r="C1" s="43"/>
      <c r="D1" s="43"/>
      <c r="E1" s="43"/>
      <c r="F1" s="43"/>
    </row>
    <row r="2" spans="1:6" ht="26.25" customHeight="1">
      <c r="A2" s="257" t="s">
        <v>778</v>
      </c>
      <c r="B2" s="258"/>
      <c r="C2" s="258"/>
      <c r="D2" s="258"/>
      <c r="E2" s="258"/>
      <c r="F2" s="259"/>
    </row>
    <row r="3" spans="1:6" ht="30" customHeight="1">
      <c r="A3" s="237" t="s">
        <v>753</v>
      </c>
      <c r="B3" s="238"/>
      <c r="C3" s="238"/>
      <c r="D3" s="238"/>
      <c r="E3" s="238"/>
      <c r="F3" s="259"/>
    </row>
    <row r="4" ht="14.25">
      <c r="A4" s="89" t="s">
        <v>137</v>
      </c>
    </row>
    <row r="5" spans="1:6" ht="26.25">
      <c r="A5" s="2" t="s">
        <v>201</v>
      </c>
      <c r="B5" s="3" t="s">
        <v>202</v>
      </c>
      <c r="C5" s="200" t="s">
        <v>781</v>
      </c>
      <c r="D5" s="200" t="s">
        <v>782</v>
      </c>
      <c r="E5" s="200" t="s">
        <v>783</v>
      </c>
      <c r="F5" s="200" t="s">
        <v>784</v>
      </c>
    </row>
    <row r="6" spans="1:6" ht="14.25">
      <c r="A6" s="22" t="s">
        <v>495</v>
      </c>
      <c r="B6" s="21" t="s">
        <v>228</v>
      </c>
      <c r="C6" s="74">
        <v>5759</v>
      </c>
      <c r="D6" s="74">
        <v>5323</v>
      </c>
      <c r="E6" s="74">
        <v>7361</v>
      </c>
      <c r="F6" s="74">
        <v>7328</v>
      </c>
    </row>
    <row r="7" spans="1:6" ht="14.25">
      <c r="A7" s="5" t="s">
        <v>496</v>
      </c>
      <c r="B7" s="21" t="s">
        <v>235</v>
      </c>
      <c r="C7" s="74">
        <v>3537</v>
      </c>
      <c r="D7" s="74">
        <v>4281</v>
      </c>
      <c r="E7" s="74">
        <v>4221</v>
      </c>
      <c r="F7" s="74">
        <v>4138</v>
      </c>
    </row>
    <row r="8" spans="1:6" ht="14.25">
      <c r="A8" s="31" t="s">
        <v>581</v>
      </c>
      <c r="B8" s="32" t="s">
        <v>236</v>
      </c>
      <c r="C8" s="90">
        <f>SUM(C6:C7)</f>
        <v>9296</v>
      </c>
      <c r="D8" s="90">
        <f>SUM(D6:D7)</f>
        <v>9604</v>
      </c>
      <c r="E8" s="90">
        <f>SUM(E6:E7)</f>
        <v>11582</v>
      </c>
      <c r="F8" s="90">
        <f>SUM(F6:F7)</f>
        <v>11466</v>
      </c>
    </row>
    <row r="9" spans="1:6" ht="14.25">
      <c r="A9" s="26" t="s">
        <v>552</v>
      </c>
      <c r="B9" s="32" t="s">
        <v>237</v>
      </c>
      <c r="C9" s="74">
        <v>1971</v>
      </c>
      <c r="D9" s="74">
        <v>2502</v>
      </c>
      <c r="E9" s="74">
        <v>2879</v>
      </c>
      <c r="F9" s="74">
        <v>2879</v>
      </c>
    </row>
    <row r="10" spans="1:6" ht="14.25">
      <c r="A10" s="5" t="s">
        <v>497</v>
      </c>
      <c r="B10" s="21" t="s">
        <v>244</v>
      </c>
      <c r="C10" s="74">
        <v>359</v>
      </c>
      <c r="D10" s="74">
        <v>738</v>
      </c>
      <c r="E10" s="74">
        <v>738</v>
      </c>
      <c r="F10" s="74">
        <v>508</v>
      </c>
    </row>
    <row r="11" spans="1:6" ht="14.25">
      <c r="A11" s="5" t="s">
        <v>582</v>
      </c>
      <c r="B11" s="21" t="s">
        <v>249</v>
      </c>
      <c r="C11" s="74">
        <v>274</v>
      </c>
      <c r="D11" s="74">
        <v>155</v>
      </c>
      <c r="E11" s="74">
        <v>176</v>
      </c>
      <c r="F11" s="74">
        <v>176</v>
      </c>
    </row>
    <row r="12" spans="1:6" ht="14.25">
      <c r="A12" s="5" t="s">
        <v>498</v>
      </c>
      <c r="B12" s="21" t="s">
        <v>261</v>
      </c>
      <c r="C12" s="74">
        <v>8768</v>
      </c>
      <c r="D12" s="74">
        <v>9794</v>
      </c>
      <c r="E12" s="74">
        <v>10152</v>
      </c>
      <c r="F12" s="74">
        <v>9706</v>
      </c>
    </row>
    <row r="13" spans="1:6" ht="14.25">
      <c r="A13" s="5" t="s">
        <v>499</v>
      </c>
      <c r="B13" s="21" t="s">
        <v>266</v>
      </c>
      <c r="C13" s="74">
        <v>171</v>
      </c>
      <c r="D13" s="74">
        <v>100</v>
      </c>
      <c r="E13" s="74">
        <v>21</v>
      </c>
      <c r="F13" s="74">
        <v>21</v>
      </c>
    </row>
    <row r="14" spans="1:6" ht="14.25">
      <c r="A14" s="5" t="s">
        <v>500</v>
      </c>
      <c r="B14" s="21" t="s">
        <v>275</v>
      </c>
      <c r="C14" s="74">
        <v>2678</v>
      </c>
      <c r="D14" s="74">
        <v>2237</v>
      </c>
      <c r="E14" s="74">
        <v>2225</v>
      </c>
      <c r="F14" s="74">
        <v>2205</v>
      </c>
    </row>
    <row r="15" spans="1:6" ht="14.25">
      <c r="A15" s="26" t="s">
        <v>501</v>
      </c>
      <c r="B15" s="32" t="s">
        <v>276</v>
      </c>
      <c r="C15" s="90">
        <f>SUM(C10:C14)</f>
        <v>12250</v>
      </c>
      <c r="D15" s="90">
        <f>SUM(D10:D14)</f>
        <v>13024</v>
      </c>
      <c r="E15" s="90">
        <f>SUM(E10:E14)</f>
        <v>13312</v>
      </c>
      <c r="F15" s="90">
        <f>SUM(F10:F14)</f>
        <v>12616</v>
      </c>
    </row>
    <row r="16" spans="1:6" ht="14.25" hidden="1">
      <c r="A16" s="12" t="s">
        <v>277</v>
      </c>
      <c r="B16" s="21" t="s">
        <v>278</v>
      </c>
      <c r="C16" s="80"/>
      <c r="D16" s="74"/>
      <c r="E16" s="74"/>
      <c r="F16" s="80"/>
    </row>
    <row r="17" spans="1:6" ht="14.25">
      <c r="A17" s="12" t="s">
        <v>502</v>
      </c>
      <c r="B17" s="21" t="s">
        <v>279</v>
      </c>
      <c r="C17" s="74">
        <v>35</v>
      </c>
      <c r="D17" s="74">
        <v>0</v>
      </c>
      <c r="E17" s="74">
        <v>0</v>
      </c>
      <c r="F17" s="74">
        <v>0</v>
      </c>
    </row>
    <row r="18" spans="1:6" ht="14.25" hidden="1">
      <c r="A18" s="16" t="s">
        <v>558</v>
      </c>
      <c r="B18" s="21" t="s">
        <v>280</v>
      </c>
      <c r="C18" s="74"/>
      <c r="D18" s="74"/>
      <c r="E18" s="74"/>
      <c r="F18" s="74"/>
    </row>
    <row r="19" spans="1:6" ht="14.25">
      <c r="A19" s="16" t="s">
        <v>559</v>
      </c>
      <c r="B19" s="21" t="s">
        <v>281</v>
      </c>
      <c r="C19" s="74">
        <v>37</v>
      </c>
      <c r="D19" s="74">
        <v>0</v>
      </c>
      <c r="E19" s="74">
        <v>279</v>
      </c>
      <c r="F19" s="74">
        <v>279</v>
      </c>
    </row>
    <row r="20" spans="1:6" ht="14.25">
      <c r="A20" s="16" t="s">
        <v>560</v>
      </c>
      <c r="B20" s="21" t="s">
        <v>282</v>
      </c>
      <c r="C20" s="74">
        <v>326</v>
      </c>
      <c r="D20" s="74">
        <v>137</v>
      </c>
      <c r="E20" s="74">
        <v>54</v>
      </c>
      <c r="F20" s="74">
        <v>54</v>
      </c>
    </row>
    <row r="21" spans="1:6" ht="14.25">
      <c r="A21" s="12" t="s">
        <v>561</v>
      </c>
      <c r="B21" s="21" t="s">
        <v>283</v>
      </c>
      <c r="C21" s="74">
        <v>371</v>
      </c>
      <c r="D21" s="74">
        <v>38</v>
      </c>
      <c r="E21" s="74">
        <v>214</v>
      </c>
      <c r="F21" s="74">
        <v>214</v>
      </c>
    </row>
    <row r="22" spans="1:6" ht="14.25" hidden="1">
      <c r="A22" s="12" t="s">
        <v>562</v>
      </c>
      <c r="B22" s="21" t="s">
        <v>284</v>
      </c>
      <c r="C22" s="74"/>
      <c r="D22" s="74"/>
      <c r="E22" s="74"/>
      <c r="F22" s="74"/>
    </row>
    <row r="23" spans="1:6" ht="14.25">
      <c r="A23" s="12" t="s">
        <v>563</v>
      </c>
      <c r="B23" s="21" t="s">
        <v>285</v>
      </c>
      <c r="C23" s="74">
        <v>742</v>
      </c>
      <c r="D23" s="74">
        <v>1253</v>
      </c>
      <c r="E23" s="74">
        <v>636</v>
      </c>
      <c r="F23" s="74">
        <v>385</v>
      </c>
    </row>
    <row r="24" spans="1:6" ht="14.25">
      <c r="A24" s="29" t="s">
        <v>530</v>
      </c>
      <c r="B24" s="32" t="s">
        <v>286</v>
      </c>
      <c r="C24" s="90">
        <f>SUM(C16:C23)</f>
        <v>1511</v>
      </c>
      <c r="D24" s="90">
        <f>SUM(D16:D23)</f>
        <v>1428</v>
      </c>
      <c r="E24" s="90">
        <f>SUM(E16:E23)</f>
        <v>1183</v>
      </c>
      <c r="F24" s="90">
        <f>SUM(F16:F23)</f>
        <v>932</v>
      </c>
    </row>
    <row r="25" spans="1:6" ht="14.25" hidden="1">
      <c r="A25" s="11" t="s">
        <v>564</v>
      </c>
      <c r="B25" s="21" t="s">
        <v>287</v>
      </c>
      <c r="C25" s="80"/>
      <c r="D25" s="74"/>
      <c r="E25" s="74"/>
      <c r="F25" s="80"/>
    </row>
    <row r="26" spans="1:6" ht="14.25">
      <c r="A26" s="11" t="s">
        <v>288</v>
      </c>
      <c r="B26" s="21" t="s">
        <v>289</v>
      </c>
      <c r="C26" s="74">
        <v>417</v>
      </c>
      <c r="D26" s="74"/>
      <c r="E26" s="74">
        <v>34</v>
      </c>
      <c r="F26" s="74">
        <v>34</v>
      </c>
    </row>
    <row r="27" spans="1:6" ht="14.25" hidden="1">
      <c r="A27" s="11" t="s">
        <v>290</v>
      </c>
      <c r="B27" s="21" t="s">
        <v>291</v>
      </c>
      <c r="C27" s="74">
        <v>0</v>
      </c>
      <c r="D27" s="74"/>
      <c r="E27" s="74">
        <v>0</v>
      </c>
      <c r="F27" s="74">
        <v>0</v>
      </c>
    </row>
    <row r="28" spans="1:6" ht="14.25" hidden="1">
      <c r="A28" s="11" t="s">
        <v>531</v>
      </c>
      <c r="B28" s="21" t="s">
        <v>292</v>
      </c>
      <c r="C28" s="74"/>
      <c r="D28" s="74"/>
      <c r="E28" s="74"/>
      <c r="F28" s="74"/>
    </row>
    <row r="29" spans="1:6" ht="14.25" hidden="1">
      <c r="A29" s="11" t="s">
        <v>565</v>
      </c>
      <c r="B29" s="21" t="s">
        <v>293</v>
      </c>
      <c r="C29" s="74"/>
      <c r="D29" s="74"/>
      <c r="E29" s="74"/>
      <c r="F29" s="74"/>
    </row>
    <row r="30" spans="1:6" ht="14.25">
      <c r="A30" s="11" t="s">
        <v>533</v>
      </c>
      <c r="B30" s="21" t="s">
        <v>294</v>
      </c>
      <c r="C30" s="74">
        <v>1922</v>
      </c>
      <c r="D30" s="74">
        <v>2142</v>
      </c>
      <c r="E30" s="74">
        <v>1886</v>
      </c>
      <c r="F30" s="74">
        <v>1826</v>
      </c>
    </row>
    <row r="31" spans="1:6" ht="14.25" hidden="1">
      <c r="A31" s="11" t="s">
        <v>566</v>
      </c>
      <c r="B31" s="21" t="s">
        <v>295</v>
      </c>
      <c r="C31" s="74"/>
      <c r="D31" s="74"/>
      <c r="E31" s="74"/>
      <c r="F31" s="74"/>
    </row>
    <row r="32" spans="1:6" ht="14.25" hidden="1">
      <c r="A32" s="11" t="s">
        <v>567</v>
      </c>
      <c r="B32" s="21" t="s">
        <v>296</v>
      </c>
      <c r="C32" s="74"/>
      <c r="D32" s="74"/>
      <c r="E32" s="74"/>
      <c r="F32" s="74"/>
    </row>
    <row r="33" spans="1:6" ht="14.25" hidden="1">
      <c r="A33" s="11" t="s">
        <v>297</v>
      </c>
      <c r="B33" s="21" t="s">
        <v>298</v>
      </c>
      <c r="C33" s="74"/>
      <c r="D33" s="74"/>
      <c r="E33" s="74"/>
      <c r="F33" s="74"/>
    </row>
    <row r="34" spans="1:6" ht="14.25" hidden="1">
      <c r="A34" s="18" t="s">
        <v>299</v>
      </c>
      <c r="B34" s="21" t="s">
        <v>300</v>
      </c>
      <c r="C34" s="74"/>
      <c r="D34" s="74"/>
      <c r="E34" s="74"/>
      <c r="F34" s="74"/>
    </row>
    <row r="35" spans="1:6" ht="14.25">
      <c r="A35" s="11" t="s">
        <v>568</v>
      </c>
      <c r="B35" s="21" t="s">
        <v>301</v>
      </c>
      <c r="C35" s="74">
        <v>834</v>
      </c>
      <c r="D35" s="74">
        <v>834</v>
      </c>
      <c r="E35" s="74">
        <v>834</v>
      </c>
      <c r="F35" s="74">
        <v>833</v>
      </c>
    </row>
    <row r="36" spans="1:6" ht="14.25">
      <c r="A36" s="18" t="s">
        <v>744</v>
      </c>
      <c r="B36" s="21" t="s">
        <v>302</v>
      </c>
      <c r="C36" s="74"/>
      <c r="D36" s="74">
        <v>6692</v>
      </c>
      <c r="E36" s="74">
        <v>2965</v>
      </c>
      <c r="F36" s="74"/>
    </row>
    <row r="37" spans="1:6" ht="14.25" hidden="1">
      <c r="A37" s="18" t="s">
        <v>745</v>
      </c>
      <c r="B37" s="21" t="s">
        <v>302</v>
      </c>
      <c r="C37" s="74"/>
      <c r="D37" s="74"/>
      <c r="E37" s="74"/>
      <c r="F37" s="74"/>
    </row>
    <row r="38" spans="1:6" ht="14.25">
      <c r="A38" s="29" t="s">
        <v>536</v>
      </c>
      <c r="B38" s="32" t="s">
        <v>303</v>
      </c>
      <c r="C38" s="90">
        <f>SUM(C25:C37)</f>
        <v>3173</v>
      </c>
      <c r="D38" s="90">
        <f>SUM(D25:D37)</f>
        <v>9668</v>
      </c>
      <c r="E38" s="90">
        <f>SUM(E25:E37)</f>
        <v>5719</v>
      </c>
      <c r="F38" s="90">
        <f>SUM(F25:F37)</f>
        <v>2693</v>
      </c>
    </row>
    <row r="39" spans="1:6" ht="15.75">
      <c r="A39" s="63" t="s">
        <v>693</v>
      </c>
      <c r="B39" s="64"/>
      <c r="C39" s="95">
        <f>C38+C24+C15+C9+C8</f>
        <v>28201</v>
      </c>
      <c r="D39" s="95">
        <f>D38+D24+D15+D9+D8</f>
        <v>36226</v>
      </c>
      <c r="E39" s="95">
        <f>E38+E24+E15+E9+E8</f>
        <v>34675</v>
      </c>
      <c r="F39" s="95">
        <f>F38+F24+F15+F9+F8</f>
        <v>30586</v>
      </c>
    </row>
    <row r="40" spans="1:6" ht="14.25">
      <c r="A40" s="23" t="s">
        <v>304</v>
      </c>
      <c r="B40" s="21" t="s">
        <v>305</v>
      </c>
      <c r="C40" s="80"/>
      <c r="D40" s="74"/>
      <c r="E40" s="74"/>
      <c r="F40" s="80"/>
    </row>
    <row r="41" spans="1:6" ht="14.25">
      <c r="A41" s="23" t="s">
        <v>569</v>
      </c>
      <c r="B41" s="21" t="s">
        <v>306</v>
      </c>
      <c r="C41" s="74">
        <v>2245</v>
      </c>
      <c r="D41" s="201">
        <v>0</v>
      </c>
      <c r="E41" s="201">
        <v>1207</v>
      </c>
      <c r="F41" s="201">
        <v>1207</v>
      </c>
    </row>
    <row r="42" spans="1:6" ht="14.25">
      <c r="A42" s="23" t="s">
        <v>307</v>
      </c>
      <c r="B42" s="21" t="s">
        <v>308</v>
      </c>
      <c r="C42" s="74">
        <v>58</v>
      </c>
      <c r="D42" s="201"/>
      <c r="E42" s="201">
        <v>72</v>
      </c>
      <c r="F42" s="201">
        <v>24</v>
      </c>
    </row>
    <row r="43" spans="1:6" ht="14.25">
      <c r="A43" s="23" t="s">
        <v>309</v>
      </c>
      <c r="B43" s="21" t="s">
        <v>310</v>
      </c>
      <c r="C43" s="74">
        <v>10126</v>
      </c>
      <c r="D43" s="201">
        <v>1594</v>
      </c>
      <c r="E43" s="201">
        <v>387</v>
      </c>
      <c r="F43" s="201">
        <v>123</v>
      </c>
    </row>
    <row r="44" spans="1:6" ht="14.25" hidden="1">
      <c r="A44" s="6" t="s">
        <v>311</v>
      </c>
      <c r="B44" s="21" t="s">
        <v>312</v>
      </c>
      <c r="C44" s="74"/>
      <c r="D44" s="201"/>
      <c r="E44" s="201"/>
      <c r="F44" s="201"/>
    </row>
    <row r="45" spans="1:6" ht="14.25" hidden="1">
      <c r="A45" s="6" t="s">
        <v>313</v>
      </c>
      <c r="B45" s="21" t="s">
        <v>314</v>
      </c>
      <c r="C45" s="74"/>
      <c r="D45" s="201"/>
      <c r="E45" s="201"/>
      <c r="F45" s="201"/>
    </row>
    <row r="46" spans="1:6" ht="14.25">
      <c r="A46" s="6" t="s">
        <v>315</v>
      </c>
      <c r="B46" s="21" t="s">
        <v>316</v>
      </c>
      <c r="C46" s="74">
        <v>3327</v>
      </c>
      <c r="D46" s="201">
        <v>430</v>
      </c>
      <c r="E46" s="201">
        <v>449</v>
      </c>
      <c r="F46" s="201">
        <v>365</v>
      </c>
    </row>
    <row r="47" spans="1:6" ht="14.25">
      <c r="A47" s="30" t="s">
        <v>538</v>
      </c>
      <c r="B47" s="32" t="s">
        <v>317</v>
      </c>
      <c r="C47" s="90">
        <f>SUM(C40:C46)</f>
        <v>15756</v>
      </c>
      <c r="D47" s="202">
        <f>SUM(D40:D46)</f>
        <v>2024</v>
      </c>
      <c r="E47" s="202">
        <f>SUM(E40:E46)</f>
        <v>2115</v>
      </c>
      <c r="F47" s="202">
        <f>SUM(F40:F46)</f>
        <v>1719</v>
      </c>
    </row>
    <row r="48" spans="1:6" ht="14.25">
      <c r="A48" s="12" t="s">
        <v>318</v>
      </c>
      <c r="B48" s="21" t="s">
        <v>319</v>
      </c>
      <c r="C48" s="74">
        <v>7874</v>
      </c>
      <c r="D48" s="201">
        <v>1575</v>
      </c>
      <c r="E48" s="201">
        <v>3612</v>
      </c>
      <c r="F48" s="201">
        <v>0</v>
      </c>
    </row>
    <row r="49" spans="1:6" ht="14.25" hidden="1">
      <c r="A49" s="12" t="s">
        <v>320</v>
      </c>
      <c r="B49" s="21" t="s">
        <v>321</v>
      </c>
      <c r="C49" s="74"/>
      <c r="D49" s="201"/>
      <c r="E49" s="201"/>
      <c r="F49" s="201"/>
    </row>
    <row r="50" spans="1:6" ht="14.25" hidden="1">
      <c r="A50" s="12" t="s">
        <v>322</v>
      </c>
      <c r="B50" s="21" t="s">
        <v>323</v>
      </c>
      <c r="C50" s="74"/>
      <c r="D50" s="201"/>
      <c r="E50" s="201"/>
      <c r="F50" s="201"/>
    </row>
    <row r="51" spans="1:6" ht="14.25">
      <c r="A51" s="12" t="s">
        <v>324</v>
      </c>
      <c r="B51" s="21" t="s">
        <v>325</v>
      </c>
      <c r="C51" s="74">
        <v>2126</v>
      </c>
      <c r="D51" s="201">
        <v>425</v>
      </c>
      <c r="E51" s="201">
        <v>976</v>
      </c>
      <c r="F51" s="201">
        <v>0</v>
      </c>
    </row>
    <row r="52" spans="1:6" ht="14.25">
      <c r="A52" s="29" t="s">
        <v>539</v>
      </c>
      <c r="B52" s="32" t="s">
        <v>326</v>
      </c>
      <c r="C52" s="90">
        <f>SUM(C48:C51)</f>
        <v>10000</v>
      </c>
      <c r="D52" s="202">
        <f>SUM(D48:D51)</f>
        <v>2000</v>
      </c>
      <c r="E52" s="202">
        <f>SUM(E48:E51)</f>
        <v>4588</v>
      </c>
      <c r="F52" s="202">
        <f>SUM(F48:F51)</f>
        <v>0</v>
      </c>
    </row>
    <row r="53" spans="1:6" ht="14.25" hidden="1">
      <c r="A53" s="12" t="s">
        <v>327</v>
      </c>
      <c r="B53" s="21" t="s">
        <v>328</v>
      </c>
      <c r="C53" s="80"/>
      <c r="D53" s="201"/>
      <c r="E53" s="201"/>
      <c r="F53" s="203"/>
    </row>
    <row r="54" spans="1:6" ht="14.25" hidden="1">
      <c r="A54" s="12" t="s">
        <v>570</v>
      </c>
      <c r="B54" s="21" t="s">
        <v>329</v>
      </c>
      <c r="C54" s="80"/>
      <c r="D54" s="201"/>
      <c r="E54" s="201"/>
      <c r="F54" s="203"/>
    </row>
    <row r="55" spans="1:6" ht="14.25">
      <c r="A55" s="12" t="s">
        <v>571</v>
      </c>
      <c r="B55" s="21" t="s">
        <v>330</v>
      </c>
      <c r="C55" s="74">
        <v>150</v>
      </c>
      <c r="D55" s="201"/>
      <c r="E55" s="201">
        <v>0</v>
      </c>
      <c r="F55" s="201">
        <v>0</v>
      </c>
    </row>
    <row r="56" spans="1:6" ht="14.25" hidden="1">
      <c r="A56" s="12" t="s">
        <v>572</v>
      </c>
      <c r="B56" s="21" t="s">
        <v>331</v>
      </c>
      <c r="C56" s="74"/>
      <c r="D56" s="201"/>
      <c r="E56" s="201"/>
      <c r="F56" s="201"/>
    </row>
    <row r="57" spans="1:6" ht="14.25" hidden="1">
      <c r="A57" s="12" t="s">
        <v>573</v>
      </c>
      <c r="B57" s="21" t="s">
        <v>332</v>
      </c>
      <c r="C57" s="74"/>
      <c r="D57" s="201"/>
      <c r="E57" s="201"/>
      <c r="F57" s="201"/>
    </row>
    <row r="58" spans="1:6" ht="14.25">
      <c r="A58" s="12" t="s">
        <v>574</v>
      </c>
      <c r="B58" s="21" t="s">
        <v>333</v>
      </c>
      <c r="C58" s="74">
        <v>200</v>
      </c>
      <c r="D58" s="201">
        <v>200</v>
      </c>
      <c r="E58" s="201">
        <v>200</v>
      </c>
      <c r="F58" s="201">
        <v>0</v>
      </c>
    </row>
    <row r="59" spans="1:6" ht="14.25">
      <c r="A59" s="12" t="s">
        <v>334</v>
      </c>
      <c r="B59" s="21" t="s">
        <v>335</v>
      </c>
      <c r="C59" s="74"/>
      <c r="D59" s="201">
        <v>200</v>
      </c>
      <c r="E59" s="201">
        <v>200</v>
      </c>
      <c r="F59" s="201"/>
    </row>
    <row r="60" spans="1:6" ht="14.25" hidden="1">
      <c r="A60" s="12" t="s">
        <v>575</v>
      </c>
      <c r="B60" s="21" t="s">
        <v>336</v>
      </c>
      <c r="C60" s="74"/>
      <c r="D60" s="201"/>
      <c r="E60" s="201"/>
      <c r="F60" s="201"/>
    </row>
    <row r="61" spans="1:6" ht="14.25">
      <c r="A61" s="29" t="s">
        <v>540</v>
      </c>
      <c r="B61" s="32" t="s">
        <v>337</v>
      </c>
      <c r="C61" s="90">
        <f>SUM(C53:C60)</f>
        <v>350</v>
      </c>
      <c r="D61" s="202">
        <f>SUM(D53:D60)</f>
        <v>400</v>
      </c>
      <c r="E61" s="202">
        <f>SUM(E53:E60)</f>
        <v>400</v>
      </c>
      <c r="F61" s="202">
        <f>SUM(F53:F60)</f>
        <v>0</v>
      </c>
    </row>
    <row r="62" spans="1:6" ht="15.75">
      <c r="A62" s="65" t="s">
        <v>692</v>
      </c>
      <c r="B62" s="66"/>
      <c r="C62" s="96">
        <f>C47+C52+C61</f>
        <v>26106</v>
      </c>
      <c r="D62" s="204">
        <f>D47+D52+D61</f>
        <v>4424</v>
      </c>
      <c r="E62" s="204">
        <f>E47+E52+E61</f>
        <v>7103</v>
      </c>
      <c r="F62" s="204">
        <f>F47+F52+F61</f>
        <v>1719</v>
      </c>
    </row>
    <row r="63" spans="1:6" ht="15">
      <c r="A63" s="56" t="s">
        <v>583</v>
      </c>
      <c r="B63" s="57" t="s">
        <v>338</v>
      </c>
      <c r="C63" s="91">
        <f>C8+C9+C15+C24+C38+C47+C52+C61</f>
        <v>54307</v>
      </c>
      <c r="D63" s="205">
        <f>D8+D9+D15+D24+D38+D47+D52+D61</f>
        <v>40650</v>
      </c>
      <c r="E63" s="205">
        <f>E8+E9+E15+E24+E38+E47+E52+E61</f>
        <v>41778</v>
      </c>
      <c r="F63" s="205">
        <f>F8+F9+F15+F24+F38+F47+F52+F61</f>
        <v>32305</v>
      </c>
    </row>
    <row r="64" spans="1:7" ht="14.25">
      <c r="A64" s="14" t="s">
        <v>545</v>
      </c>
      <c r="B64" s="14" t="s">
        <v>343</v>
      </c>
      <c r="C64" s="203"/>
      <c r="D64" s="92"/>
      <c r="E64" s="92"/>
      <c r="F64" s="203"/>
      <c r="G64" s="151"/>
    </row>
    <row r="65" spans="1:7" ht="14.25">
      <c r="A65" s="13" t="s">
        <v>546</v>
      </c>
      <c r="B65" s="14" t="s">
        <v>349</v>
      </c>
      <c r="C65" s="203"/>
      <c r="D65" s="93"/>
      <c r="E65" s="93"/>
      <c r="F65" s="203"/>
      <c r="G65" s="151"/>
    </row>
    <row r="66" spans="1:7" ht="14.25">
      <c r="A66" s="24" t="s">
        <v>350</v>
      </c>
      <c r="B66" s="12" t="s">
        <v>351</v>
      </c>
      <c r="C66" s="203"/>
      <c r="D66" s="94"/>
      <c r="E66" s="94"/>
      <c r="F66" s="203"/>
      <c r="G66" s="151"/>
    </row>
    <row r="67" spans="1:7" ht="14.25">
      <c r="A67" s="24" t="s">
        <v>352</v>
      </c>
      <c r="B67" s="12" t="s">
        <v>353</v>
      </c>
      <c r="C67" s="203"/>
      <c r="D67" s="94"/>
      <c r="E67" s="94">
        <v>589</v>
      </c>
      <c r="F67" s="203">
        <v>589</v>
      </c>
      <c r="G67" s="151"/>
    </row>
    <row r="68" spans="1:7" ht="14.25">
      <c r="A68" s="13" t="s">
        <v>354</v>
      </c>
      <c r="B68" s="14" t="s">
        <v>355</v>
      </c>
      <c r="C68" s="203"/>
      <c r="D68" s="94"/>
      <c r="E68" s="94"/>
      <c r="F68" s="203"/>
      <c r="G68" s="151"/>
    </row>
    <row r="69" spans="1:7" ht="14.25" hidden="1">
      <c r="A69" s="24" t="s">
        <v>356</v>
      </c>
      <c r="B69" s="12" t="s">
        <v>357</v>
      </c>
      <c r="C69" s="203"/>
      <c r="D69" s="94"/>
      <c r="E69" s="94"/>
      <c r="F69" s="203"/>
      <c r="G69" s="151"/>
    </row>
    <row r="70" spans="1:7" ht="14.25" hidden="1">
      <c r="A70" s="24" t="s">
        <v>358</v>
      </c>
      <c r="B70" s="12" t="s">
        <v>359</v>
      </c>
      <c r="C70" s="203"/>
      <c r="D70" s="94"/>
      <c r="E70" s="94"/>
      <c r="F70" s="203"/>
      <c r="G70" s="151"/>
    </row>
    <row r="71" spans="1:7" ht="14.25" hidden="1">
      <c r="A71" s="24" t="s">
        <v>360</v>
      </c>
      <c r="B71" s="12" t="s">
        <v>361</v>
      </c>
      <c r="C71" s="155"/>
      <c r="D71" s="86"/>
      <c r="E71" s="86"/>
      <c r="F71" s="155"/>
      <c r="G71" s="151"/>
    </row>
    <row r="72" spans="1:7" ht="14.25">
      <c r="A72" s="25" t="s">
        <v>547</v>
      </c>
      <c r="B72" s="29" t="s">
        <v>362</v>
      </c>
      <c r="C72" s="155"/>
      <c r="D72" s="85"/>
      <c r="E72" s="85"/>
      <c r="F72" s="155"/>
      <c r="G72" s="151"/>
    </row>
    <row r="73" spans="1:7" ht="14.25" hidden="1">
      <c r="A73" s="24" t="s">
        <v>363</v>
      </c>
      <c r="B73" s="12" t="s">
        <v>364</v>
      </c>
      <c r="C73" s="155"/>
      <c r="D73" s="86"/>
      <c r="E73" s="86"/>
      <c r="F73" s="155"/>
      <c r="G73" s="151"/>
    </row>
    <row r="74" spans="1:7" ht="14.25" hidden="1">
      <c r="A74" s="12" t="s">
        <v>365</v>
      </c>
      <c r="B74" s="12" t="s">
        <v>366</v>
      </c>
      <c r="C74" s="155"/>
      <c r="D74" s="87"/>
      <c r="E74" s="87"/>
      <c r="F74" s="155"/>
      <c r="G74" s="151"/>
    </row>
    <row r="75" spans="1:7" ht="14.25" hidden="1">
      <c r="A75" s="24" t="s">
        <v>580</v>
      </c>
      <c r="B75" s="12" t="s">
        <v>367</v>
      </c>
      <c r="C75" s="155"/>
      <c r="D75" s="86"/>
      <c r="E75" s="86"/>
      <c r="F75" s="155"/>
      <c r="G75" s="151"/>
    </row>
    <row r="76" spans="1:7" ht="14.25" hidden="1">
      <c r="A76" s="24" t="s">
        <v>549</v>
      </c>
      <c r="B76" s="12" t="s">
        <v>368</v>
      </c>
      <c r="C76" s="155"/>
      <c r="D76" s="86"/>
      <c r="E76" s="86"/>
      <c r="F76" s="155"/>
      <c r="G76" s="151"/>
    </row>
    <row r="77" spans="1:7" ht="14.25">
      <c r="A77" s="25" t="s">
        <v>550</v>
      </c>
      <c r="B77" s="29" t="s">
        <v>369</v>
      </c>
      <c r="C77" s="155"/>
      <c r="D77" s="85"/>
      <c r="E77" s="85"/>
      <c r="F77" s="155"/>
      <c r="G77" s="151"/>
    </row>
    <row r="78" spans="1:7" ht="14.25" hidden="1">
      <c r="A78" s="12" t="s">
        <v>370</v>
      </c>
      <c r="B78" s="12" t="s">
        <v>371</v>
      </c>
      <c r="C78" s="155"/>
      <c r="D78" s="87"/>
      <c r="E78" s="87"/>
      <c r="F78" s="155"/>
      <c r="G78" s="151"/>
    </row>
    <row r="79" spans="1:7" ht="15">
      <c r="A79" s="58" t="s">
        <v>584</v>
      </c>
      <c r="B79" s="59" t="s">
        <v>372</v>
      </c>
      <c r="C79" s="206"/>
      <c r="D79" s="88"/>
      <c r="E79" s="88"/>
      <c r="F79" s="206"/>
      <c r="G79" s="151"/>
    </row>
    <row r="80" spans="1:7" ht="15">
      <c r="A80" s="61" t="s">
        <v>620</v>
      </c>
      <c r="B80" s="214"/>
      <c r="C80" s="207">
        <f>C63+C79</f>
        <v>54307</v>
      </c>
      <c r="D80" s="207">
        <f>D63+D79</f>
        <v>40650</v>
      </c>
      <c r="E80" s="207">
        <f>E63+E79+E67</f>
        <v>42367</v>
      </c>
      <c r="F80" s="207">
        <f>F63+F79+F67</f>
        <v>32894</v>
      </c>
      <c r="G80" s="151"/>
    </row>
    <row r="81" spans="1:7" ht="39">
      <c r="A81" s="2" t="s">
        <v>201</v>
      </c>
      <c r="B81" s="76" t="s">
        <v>7</v>
      </c>
      <c r="C81" s="208" t="s">
        <v>107</v>
      </c>
      <c r="D81" s="208" t="s">
        <v>782</v>
      </c>
      <c r="E81" s="208" t="s">
        <v>783</v>
      </c>
      <c r="F81" s="208" t="s">
        <v>784</v>
      </c>
      <c r="G81" s="151"/>
    </row>
    <row r="82" spans="1:7" ht="14.25">
      <c r="A82" s="5" t="s">
        <v>622</v>
      </c>
      <c r="B82" s="24" t="s">
        <v>385</v>
      </c>
      <c r="C82" s="201">
        <v>13526</v>
      </c>
      <c r="D82" s="201">
        <v>14749</v>
      </c>
      <c r="E82" s="201">
        <v>14717</v>
      </c>
      <c r="F82" s="201">
        <v>14717</v>
      </c>
      <c r="G82" s="151"/>
    </row>
    <row r="83" spans="1:7" ht="14.25" hidden="1">
      <c r="A83" s="5" t="s">
        <v>386</v>
      </c>
      <c r="B83" s="24" t="s">
        <v>387</v>
      </c>
      <c r="C83" s="201"/>
      <c r="D83" s="201"/>
      <c r="E83" s="201"/>
      <c r="F83" s="201"/>
      <c r="G83" s="151"/>
    </row>
    <row r="84" spans="1:7" ht="14.25" hidden="1">
      <c r="A84" s="5" t="s">
        <v>388</v>
      </c>
      <c r="B84" s="24" t="s">
        <v>389</v>
      </c>
      <c r="C84" s="201"/>
      <c r="D84" s="201"/>
      <c r="E84" s="201"/>
      <c r="F84" s="201"/>
      <c r="G84" s="151"/>
    </row>
    <row r="85" spans="1:7" ht="14.25" hidden="1">
      <c r="A85" s="5" t="s">
        <v>585</v>
      </c>
      <c r="B85" s="24" t="s">
        <v>390</v>
      </c>
      <c r="C85" s="201"/>
      <c r="D85" s="201"/>
      <c r="E85" s="201"/>
      <c r="F85" s="201"/>
      <c r="G85" s="151"/>
    </row>
    <row r="86" spans="1:7" ht="14.25" hidden="1">
      <c r="A86" s="5" t="s">
        <v>586</v>
      </c>
      <c r="B86" s="24" t="s">
        <v>391</v>
      </c>
      <c r="C86" s="201"/>
      <c r="D86" s="201"/>
      <c r="E86" s="201"/>
      <c r="F86" s="201"/>
      <c r="G86" s="151"/>
    </row>
    <row r="87" spans="1:7" ht="14.25">
      <c r="A87" s="5" t="s">
        <v>587</v>
      </c>
      <c r="B87" s="24" t="s">
        <v>392</v>
      </c>
      <c r="C87" s="201">
        <v>4174</v>
      </c>
      <c r="D87" s="201">
        <v>1187</v>
      </c>
      <c r="E87" s="201">
        <v>3254</v>
      </c>
      <c r="F87" s="201">
        <v>2629</v>
      </c>
      <c r="G87" s="151"/>
    </row>
    <row r="88" spans="1:7" ht="14.25">
      <c r="A88" s="26" t="s">
        <v>623</v>
      </c>
      <c r="B88" s="25" t="s">
        <v>393</v>
      </c>
      <c r="C88" s="209">
        <f>SUM(C82:C87)</f>
        <v>17700</v>
      </c>
      <c r="D88" s="209">
        <f>SUM(D82:D87)</f>
        <v>15936</v>
      </c>
      <c r="E88" s="209">
        <f>SUM(E82:E87)</f>
        <v>17971</v>
      </c>
      <c r="F88" s="209">
        <f>SUM(F82:F87)</f>
        <v>17346</v>
      </c>
      <c r="G88" s="151"/>
    </row>
    <row r="89" spans="1:7" ht="14.25" hidden="1">
      <c r="A89" s="5" t="s">
        <v>625</v>
      </c>
      <c r="B89" s="24" t="s">
        <v>404</v>
      </c>
      <c r="C89" s="201"/>
      <c r="D89" s="201"/>
      <c r="E89" s="201"/>
      <c r="F89" s="201"/>
      <c r="G89" s="151"/>
    </row>
    <row r="90" spans="1:7" ht="14.25" hidden="1">
      <c r="A90" s="5" t="s">
        <v>593</v>
      </c>
      <c r="B90" s="24" t="s">
        <v>405</v>
      </c>
      <c r="C90" s="201"/>
      <c r="D90" s="201"/>
      <c r="E90" s="201"/>
      <c r="F90" s="201"/>
      <c r="G90" s="151"/>
    </row>
    <row r="91" spans="1:7" ht="14.25" hidden="1">
      <c r="A91" s="5" t="s">
        <v>594</v>
      </c>
      <c r="B91" s="24" t="s">
        <v>406</v>
      </c>
      <c r="C91" s="201"/>
      <c r="D91" s="201"/>
      <c r="E91" s="201"/>
      <c r="F91" s="201"/>
      <c r="G91" s="151"/>
    </row>
    <row r="92" spans="1:7" ht="14.25">
      <c r="A92" s="5" t="s">
        <v>595</v>
      </c>
      <c r="B92" s="24" t="s">
        <v>407</v>
      </c>
      <c r="C92" s="201">
        <v>1997</v>
      </c>
      <c r="D92" s="201">
        <v>1850</v>
      </c>
      <c r="E92" s="201">
        <v>1850</v>
      </c>
      <c r="F92" s="201">
        <v>1978</v>
      </c>
      <c r="G92" s="151"/>
    </row>
    <row r="93" spans="1:7" ht="14.25">
      <c r="A93" s="5" t="s">
        <v>626</v>
      </c>
      <c r="B93" s="24" t="s">
        <v>422</v>
      </c>
      <c r="C93" s="201">
        <v>9358</v>
      </c>
      <c r="D93" s="201">
        <v>5000</v>
      </c>
      <c r="E93" s="201">
        <v>5000</v>
      </c>
      <c r="F93" s="201">
        <v>18002</v>
      </c>
      <c r="G93" s="151"/>
    </row>
    <row r="94" spans="1:7" ht="14.25">
      <c r="A94" s="5" t="s">
        <v>600</v>
      </c>
      <c r="B94" s="24" t="s">
        <v>423</v>
      </c>
      <c r="C94" s="201">
        <v>51</v>
      </c>
      <c r="D94" s="201"/>
      <c r="E94" s="201"/>
      <c r="F94" s="201">
        <v>52</v>
      </c>
      <c r="G94" s="151"/>
    </row>
    <row r="95" spans="1:7" ht="14.25">
      <c r="A95" s="26" t="s">
        <v>627</v>
      </c>
      <c r="B95" s="25" t="s">
        <v>424</v>
      </c>
      <c r="C95" s="209">
        <f>SUM(C89:C94)</f>
        <v>11406</v>
      </c>
      <c r="D95" s="209">
        <f>SUM(D89:D94)</f>
        <v>6850</v>
      </c>
      <c r="E95" s="209">
        <f>SUM(E89:E94)</f>
        <v>6850</v>
      </c>
      <c r="F95" s="209">
        <f>SUM(F89:F94)</f>
        <v>20032</v>
      </c>
      <c r="G95" s="151"/>
    </row>
    <row r="96" spans="1:7" ht="14.25">
      <c r="A96" s="12" t="s">
        <v>425</v>
      </c>
      <c r="B96" s="6" t="s">
        <v>426</v>
      </c>
      <c r="C96" s="201"/>
      <c r="D96" s="201"/>
      <c r="E96" s="201"/>
      <c r="F96" s="201"/>
      <c r="G96" s="151"/>
    </row>
    <row r="97" spans="1:7" ht="14.25">
      <c r="A97" s="12" t="s">
        <v>601</v>
      </c>
      <c r="B97" s="6" t="s">
        <v>427</v>
      </c>
      <c r="C97" s="201"/>
      <c r="D97" s="201"/>
      <c r="E97" s="201"/>
      <c r="F97" s="201"/>
      <c r="G97" s="151"/>
    </row>
    <row r="98" spans="1:7" ht="14.25">
      <c r="A98" s="12" t="s">
        <v>602</v>
      </c>
      <c r="B98" s="6" t="s">
        <v>428</v>
      </c>
      <c r="C98" s="201">
        <v>1021</v>
      </c>
      <c r="D98" s="201">
        <v>975</v>
      </c>
      <c r="E98" s="201">
        <v>975</v>
      </c>
      <c r="F98" s="201">
        <v>1030</v>
      </c>
      <c r="G98" s="151"/>
    </row>
    <row r="99" spans="1:7" ht="14.25">
      <c r="A99" s="12" t="s">
        <v>603</v>
      </c>
      <c r="B99" s="6" t="s">
        <v>429</v>
      </c>
      <c r="C99" s="201">
        <v>242</v>
      </c>
      <c r="D99" s="201">
        <v>2260</v>
      </c>
      <c r="E99" s="201">
        <v>2260</v>
      </c>
      <c r="F99" s="201">
        <v>167</v>
      </c>
      <c r="G99" s="151"/>
    </row>
    <row r="100" spans="1:7" ht="14.25">
      <c r="A100" s="12" t="s">
        <v>430</v>
      </c>
      <c r="B100" s="6" t="s">
        <v>431</v>
      </c>
      <c r="C100" s="201">
        <v>915</v>
      </c>
      <c r="D100" s="201">
        <v>1566</v>
      </c>
      <c r="E100" s="201">
        <v>1566</v>
      </c>
      <c r="F100" s="201">
        <v>1238</v>
      </c>
      <c r="G100" s="151"/>
    </row>
    <row r="101" spans="1:7" ht="14.25">
      <c r="A101" s="12" t="s">
        <v>432</v>
      </c>
      <c r="B101" s="6" t="s">
        <v>433</v>
      </c>
      <c r="C101" s="201">
        <v>296</v>
      </c>
      <c r="D101" s="201">
        <v>0</v>
      </c>
      <c r="E101" s="201">
        <v>0</v>
      </c>
      <c r="F101" s="201">
        <v>3</v>
      </c>
      <c r="G101" s="151"/>
    </row>
    <row r="102" spans="1:7" ht="14.25">
      <c r="A102" s="12" t="s">
        <v>434</v>
      </c>
      <c r="B102" s="6" t="s">
        <v>435</v>
      </c>
      <c r="C102" s="201">
        <v>211</v>
      </c>
      <c r="D102" s="201"/>
      <c r="E102" s="201"/>
      <c r="F102" s="201"/>
      <c r="G102" s="151"/>
    </row>
    <row r="103" spans="1:7" ht="14.25">
      <c r="A103" s="12" t="s">
        <v>604</v>
      </c>
      <c r="B103" s="6" t="s">
        <v>436</v>
      </c>
      <c r="C103" s="201">
        <v>355</v>
      </c>
      <c r="D103" s="201">
        <v>150</v>
      </c>
      <c r="E103" s="201">
        <v>150</v>
      </c>
      <c r="F103" s="201">
        <v>103</v>
      </c>
      <c r="G103" s="151"/>
    </row>
    <row r="104" spans="1:7" ht="14.25" hidden="1">
      <c r="A104" s="12" t="s">
        <v>605</v>
      </c>
      <c r="B104" s="6" t="s">
        <v>437</v>
      </c>
      <c r="C104" s="201"/>
      <c r="D104" s="201"/>
      <c r="E104" s="201"/>
      <c r="F104" s="201"/>
      <c r="G104" s="151"/>
    </row>
    <row r="105" spans="1:7" ht="14.25">
      <c r="A105" s="12" t="s">
        <v>606</v>
      </c>
      <c r="B105" s="6" t="s">
        <v>438</v>
      </c>
      <c r="C105" s="201"/>
      <c r="D105" s="201"/>
      <c r="E105" s="201"/>
      <c r="F105" s="201">
        <v>224</v>
      </c>
      <c r="G105" s="151"/>
    </row>
    <row r="106" spans="1:7" ht="14.25">
      <c r="A106" s="29" t="s">
        <v>628</v>
      </c>
      <c r="B106" s="30" t="s">
        <v>439</v>
      </c>
      <c r="C106" s="209">
        <f>SUM(C96:C105)</f>
        <v>3040</v>
      </c>
      <c r="D106" s="209">
        <f>SUM(D96:D105)</f>
        <v>4951</v>
      </c>
      <c r="E106" s="209">
        <f>SUM(E96:E105)</f>
        <v>4951</v>
      </c>
      <c r="F106" s="209">
        <f>SUM(F96:F105)</f>
        <v>2765</v>
      </c>
      <c r="G106" s="151"/>
    </row>
    <row r="107" spans="1:7" ht="14.25" hidden="1">
      <c r="A107" s="12" t="s">
        <v>448</v>
      </c>
      <c r="B107" s="6" t="s">
        <v>449</v>
      </c>
      <c r="C107" s="155"/>
      <c r="D107" s="155"/>
      <c r="E107" s="155"/>
      <c r="F107" s="155"/>
      <c r="G107" s="151"/>
    </row>
    <row r="108" spans="1:7" ht="14.25" hidden="1">
      <c r="A108" s="5" t="s">
        <v>610</v>
      </c>
      <c r="B108" s="6" t="s">
        <v>450</v>
      </c>
      <c r="C108" s="155"/>
      <c r="D108" s="155"/>
      <c r="E108" s="155"/>
      <c r="F108" s="155"/>
      <c r="G108" s="151"/>
    </row>
    <row r="109" spans="1:7" ht="14.25">
      <c r="A109" s="12" t="s">
        <v>611</v>
      </c>
      <c r="B109" s="6" t="s">
        <v>451</v>
      </c>
      <c r="C109" s="155"/>
      <c r="D109" s="155"/>
      <c r="E109" s="155"/>
      <c r="F109" s="155"/>
      <c r="G109" s="151"/>
    </row>
    <row r="110" spans="1:7" ht="14.25">
      <c r="A110" s="26" t="s">
        <v>630</v>
      </c>
      <c r="B110" s="30" t="s">
        <v>452</v>
      </c>
      <c r="C110" s="210">
        <f>SUM(C107:C109)</f>
        <v>0</v>
      </c>
      <c r="D110" s="210">
        <f>SUM(D107:D109)</f>
        <v>0</v>
      </c>
      <c r="E110" s="210">
        <v>200</v>
      </c>
      <c r="F110" s="210">
        <v>200</v>
      </c>
      <c r="G110" s="151"/>
    </row>
    <row r="111" spans="1:7" ht="15.75">
      <c r="A111" s="63" t="s">
        <v>693</v>
      </c>
      <c r="B111" s="215"/>
      <c r="C111" s="211">
        <f>C88+C95+C106+C110</f>
        <v>32146</v>
      </c>
      <c r="D111" s="211">
        <f>D88+D95+D106+D110</f>
        <v>27737</v>
      </c>
      <c r="E111" s="211">
        <f>E88+E95+E106+E110</f>
        <v>29972</v>
      </c>
      <c r="F111" s="211">
        <f>F88+F95+F106+F110</f>
        <v>40343</v>
      </c>
      <c r="G111" s="151"/>
    </row>
    <row r="112" spans="1:7" ht="14.25">
      <c r="A112" s="5" t="s">
        <v>394</v>
      </c>
      <c r="B112" s="24" t="s">
        <v>395</v>
      </c>
      <c r="C112" s="201">
        <v>10000</v>
      </c>
      <c r="D112" s="155"/>
      <c r="E112" s="201">
        <v>0</v>
      </c>
      <c r="F112" s="201">
        <v>0</v>
      </c>
      <c r="G112" s="151"/>
    </row>
    <row r="113" spans="1:7" ht="14.25" hidden="1">
      <c r="A113" s="5" t="s">
        <v>396</v>
      </c>
      <c r="B113" s="24" t="s">
        <v>397</v>
      </c>
      <c r="C113" s="155"/>
      <c r="D113" s="155"/>
      <c r="E113" s="155"/>
      <c r="F113" s="155"/>
      <c r="G113" s="151"/>
    </row>
    <row r="114" spans="1:7" ht="14.25" hidden="1">
      <c r="A114" s="5" t="s">
        <v>588</v>
      </c>
      <c r="B114" s="24" t="s">
        <v>398</v>
      </c>
      <c r="C114" s="155"/>
      <c r="D114" s="155"/>
      <c r="E114" s="155"/>
      <c r="F114" s="155"/>
      <c r="G114" s="151"/>
    </row>
    <row r="115" spans="1:7" ht="14.25" hidden="1">
      <c r="A115" s="5" t="s">
        <v>589</v>
      </c>
      <c r="B115" s="24" t="s">
        <v>399</v>
      </c>
      <c r="C115" s="155"/>
      <c r="D115" s="155"/>
      <c r="E115" s="155"/>
      <c r="F115" s="155"/>
      <c r="G115" s="151"/>
    </row>
    <row r="116" spans="1:7" ht="14.25">
      <c r="A116" s="5" t="s">
        <v>590</v>
      </c>
      <c r="B116" s="24" t="s">
        <v>400</v>
      </c>
      <c r="C116" s="201">
        <v>10000</v>
      </c>
      <c r="D116" s="155"/>
      <c r="E116" s="201">
        <v>0</v>
      </c>
      <c r="F116" s="201">
        <v>0</v>
      </c>
      <c r="G116" s="151"/>
    </row>
    <row r="117" spans="1:7" ht="14.25">
      <c r="A117" s="26" t="s">
        <v>624</v>
      </c>
      <c r="B117" s="25" t="s">
        <v>401</v>
      </c>
      <c r="C117" s="209">
        <f>SUM(C112:C116)</f>
        <v>20000</v>
      </c>
      <c r="D117" s="209">
        <f>SUM(D112:D116)</f>
        <v>0</v>
      </c>
      <c r="E117" s="209">
        <f>SUM(E112:E116)</f>
        <v>0</v>
      </c>
      <c r="F117" s="209">
        <f>SUM(F112:F116)</f>
        <v>0</v>
      </c>
      <c r="G117" s="151"/>
    </row>
    <row r="118" spans="1:7" ht="14.25" hidden="1">
      <c r="A118" s="12" t="s">
        <v>607</v>
      </c>
      <c r="B118" s="24" t="s">
        <v>440</v>
      </c>
      <c r="C118" s="155"/>
      <c r="D118" s="155"/>
      <c r="E118" s="155"/>
      <c r="F118" s="155"/>
      <c r="G118" s="151"/>
    </row>
    <row r="119" spans="1:7" ht="14.25" hidden="1">
      <c r="A119" s="12" t="s">
        <v>608</v>
      </c>
      <c r="B119" s="24" t="s">
        <v>441</v>
      </c>
      <c r="C119" s="155"/>
      <c r="D119" s="155"/>
      <c r="E119" s="155"/>
      <c r="F119" s="155"/>
      <c r="G119" s="151"/>
    </row>
    <row r="120" spans="1:7" ht="14.25" hidden="1">
      <c r="A120" s="12" t="s">
        <v>442</v>
      </c>
      <c r="B120" s="24" t="s">
        <v>443</v>
      </c>
      <c r="C120" s="155"/>
      <c r="D120" s="155"/>
      <c r="E120" s="155"/>
      <c r="F120" s="155"/>
      <c r="G120" s="151"/>
    </row>
    <row r="121" spans="1:7" ht="14.25" hidden="1">
      <c r="A121" s="12" t="s">
        <v>609</v>
      </c>
      <c r="B121" s="24" t="s">
        <v>444</v>
      </c>
      <c r="C121" s="155"/>
      <c r="D121" s="155"/>
      <c r="E121" s="155"/>
      <c r="F121" s="155"/>
      <c r="G121" s="151"/>
    </row>
    <row r="122" spans="1:7" ht="14.25">
      <c r="A122" s="12" t="s">
        <v>445</v>
      </c>
      <c r="B122" s="24" t="s">
        <v>446</v>
      </c>
      <c r="C122" s="201"/>
      <c r="D122" s="201"/>
      <c r="E122" s="201"/>
      <c r="F122" s="201"/>
      <c r="G122" s="151"/>
    </row>
    <row r="123" spans="1:7" ht="14.25">
      <c r="A123" s="26" t="s">
        <v>629</v>
      </c>
      <c r="B123" s="25" t="s">
        <v>447</v>
      </c>
      <c r="C123" s="209">
        <f>SUM(C118:C122)</f>
        <v>0</v>
      </c>
      <c r="D123" s="209">
        <f>SUM(D118:D122)</f>
        <v>0</v>
      </c>
      <c r="E123" s="209">
        <f>SUM(E118:E122)</f>
        <v>0</v>
      </c>
      <c r="F123" s="209">
        <f>SUM(F118:F122)</f>
        <v>0</v>
      </c>
      <c r="G123" s="151"/>
    </row>
    <row r="124" spans="1:7" ht="14.25" hidden="1">
      <c r="A124" s="12" t="s">
        <v>453</v>
      </c>
      <c r="B124" s="24" t="s">
        <v>454</v>
      </c>
      <c r="C124" s="155"/>
      <c r="D124" s="155"/>
      <c r="E124" s="155"/>
      <c r="F124" s="155"/>
      <c r="G124" s="151"/>
    </row>
    <row r="125" spans="1:7" ht="14.25" hidden="1">
      <c r="A125" s="5" t="s">
        <v>612</v>
      </c>
      <c r="B125" s="24" t="s">
        <v>455</v>
      </c>
      <c r="C125" s="155"/>
      <c r="D125" s="155"/>
      <c r="E125" s="155"/>
      <c r="F125" s="155"/>
      <c r="G125" s="151"/>
    </row>
    <row r="126" spans="1:7" ht="14.25" hidden="1">
      <c r="A126" s="12" t="s">
        <v>613</v>
      </c>
      <c r="B126" s="24" t="s">
        <v>456</v>
      </c>
      <c r="C126" s="155"/>
      <c r="D126" s="155"/>
      <c r="E126" s="155"/>
      <c r="F126" s="155"/>
      <c r="G126" s="151"/>
    </row>
    <row r="127" spans="1:7" ht="14.25">
      <c r="A127" s="26" t="s">
        <v>632</v>
      </c>
      <c r="B127" s="25" t="s">
        <v>457</v>
      </c>
      <c r="C127" s="155"/>
      <c r="D127" s="155"/>
      <c r="E127" s="155"/>
      <c r="F127" s="155"/>
      <c r="G127" s="151"/>
    </row>
    <row r="128" spans="1:7" ht="15.75">
      <c r="A128" s="63" t="s">
        <v>692</v>
      </c>
      <c r="B128" s="215"/>
      <c r="C128" s="211">
        <f>C117+C123+C127</f>
        <v>20000</v>
      </c>
      <c r="D128" s="211">
        <f>D117+D123+D127</f>
        <v>0</v>
      </c>
      <c r="E128" s="211">
        <f>E117+E123+E127</f>
        <v>0</v>
      </c>
      <c r="F128" s="211">
        <f>F117+F123+F127</f>
        <v>0</v>
      </c>
      <c r="G128" s="151"/>
    </row>
    <row r="129" spans="1:7" ht="15">
      <c r="A129" s="59" t="s">
        <v>631</v>
      </c>
      <c r="B129" s="58" t="s">
        <v>458</v>
      </c>
      <c r="C129" s="212">
        <f>C128+C111</f>
        <v>52146</v>
      </c>
      <c r="D129" s="212">
        <f>D127+D111</f>
        <v>27737</v>
      </c>
      <c r="E129" s="212">
        <f>E128+E111</f>
        <v>29972</v>
      </c>
      <c r="F129" s="212">
        <f>F128+F111</f>
        <v>40343</v>
      </c>
      <c r="G129" s="151"/>
    </row>
    <row r="130" spans="1:7" ht="15">
      <c r="A130" s="60" t="s">
        <v>742</v>
      </c>
      <c r="B130" s="216"/>
      <c r="C130" s="213">
        <f>C111-C39</f>
        <v>3945</v>
      </c>
      <c r="D130" s="213">
        <f>D111-D39</f>
        <v>-8489</v>
      </c>
      <c r="E130" s="213">
        <f>E111-E39</f>
        <v>-4703</v>
      </c>
      <c r="F130" s="213">
        <f>F111-F39</f>
        <v>9757</v>
      </c>
      <c r="G130" s="151"/>
    </row>
    <row r="131" spans="1:7" ht="15">
      <c r="A131" s="60" t="s">
        <v>743</v>
      </c>
      <c r="B131" s="216"/>
      <c r="C131" s="213">
        <f>C128-C62</f>
        <v>-6106</v>
      </c>
      <c r="D131" s="213">
        <f>D128-D62</f>
        <v>-4424</v>
      </c>
      <c r="E131" s="213">
        <f>E128-E62</f>
        <v>-7103</v>
      </c>
      <c r="F131" s="213">
        <f>F128-F62</f>
        <v>-1719</v>
      </c>
      <c r="G131" s="151"/>
    </row>
    <row r="132" spans="1:7" ht="14.25">
      <c r="A132" s="14" t="s">
        <v>633</v>
      </c>
      <c r="B132" s="14" t="s">
        <v>463</v>
      </c>
      <c r="C132" s="155"/>
      <c r="D132" s="155"/>
      <c r="E132" s="155"/>
      <c r="F132" s="155"/>
      <c r="G132" s="151"/>
    </row>
    <row r="133" spans="1:7" ht="14.25">
      <c r="A133" s="13" t="s">
        <v>634</v>
      </c>
      <c r="B133" s="14" t="s">
        <v>470</v>
      </c>
      <c r="C133" s="155"/>
      <c r="D133" s="155"/>
      <c r="E133" s="155"/>
      <c r="F133" s="155"/>
      <c r="G133" s="151"/>
    </row>
    <row r="134" spans="1:7" ht="14.25">
      <c r="A134" s="5" t="s">
        <v>740</v>
      </c>
      <c r="B134" s="12" t="s">
        <v>471</v>
      </c>
      <c r="C134" s="201">
        <v>7766</v>
      </c>
      <c r="D134" s="201">
        <v>12913</v>
      </c>
      <c r="E134" s="201">
        <v>6395</v>
      </c>
      <c r="F134" s="201">
        <v>6395</v>
      </c>
      <c r="G134" s="151"/>
    </row>
    <row r="135" spans="1:7" ht="14.25" hidden="1">
      <c r="A135" s="5" t="s">
        <v>741</v>
      </c>
      <c r="B135" s="12" t="s">
        <v>471</v>
      </c>
      <c r="C135" s="201"/>
      <c r="D135" s="201"/>
      <c r="E135" s="201"/>
      <c r="F135" s="201"/>
      <c r="G135" s="151"/>
    </row>
    <row r="136" spans="1:7" ht="14.25" hidden="1">
      <c r="A136" s="5" t="s">
        <v>738</v>
      </c>
      <c r="B136" s="12" t="s">
        <v>472</v>
      </c>
      <c r="C136" s="201"/>
      <c r="D136" s="201"/>
      <c r="E136" s="201"/>
      <c r="F136" s="201"/>
      <c r="G136" s="151"/>
    </row>
    <row r="137" spans="1:7" ht="14.25" hidden="1">
      <c r="A137" s="5" t="s">
        <v>739</v>
      </c>
      <c r="B137" s="12" t="s">
        <v>472</v>
      </c>
      <c r="C137" s="201"/>
      <c r="D137" s="201"/>
      <c r="E137" s="201"/>
      <c r="F137" s="201"/>
      <c r="G137" s="151"/>
    </row>
    <row r="138" spans="1:7" ht="14.25">
      <c r="A138" s="7" t="s">
        <v>635</v>
      </c>
      <c r="B138" s="14" t="s">
        <v>473</v>
      </c>
      <c r="C138" s="210">
        <f>SUM(C134:C137)</f>
        <v>7766</v>
      </c>
      <c r="D138" s="210">
        <f>SUM(D134:D137)</f>
        <v>12913</v>
      </c>
      <c r="E138" s="210">
        <v>6395</v>
      </c>
      <c r="F138" s="210">
        <f>SUM(F134:F137)</f>
        <v>6395</v>
      </c>
      <c r="G138" s="151"/>
    </row>
    <row r="139" spans="1:7" ht="14.25">
      <c r="A139" s="24" t="s">
        <v>474</v>
      </c>
      <c r="B139" s="12" t="s">
        <v>475</v>
      </c>
      <c r="C139" s="201">
        <v>590</v>
      </c>
      <c r="D139" s="201"/>
      <c r="E139" s="201"/>
      <c r="F139" s="201">
        <v>890</v>
      </c>
      <c r="G139" s="151"/>
    </row>
    <row r="140" spans="1:7" ht="14.25" hidden="1">
      <c r="A140" s="24" t="s">
        <v>476</v>
      </c>
      <c r="B140" s="12" t="s">
        <v>477</v>
      </c>
      <c r="C140" s="201"/>
      <c r="D140" s="201"/>
      <c r="E140" s="201"/>
      <c r="F140" s="201"/>
      <c r="G140" s="151"/>
    </row>
    <row r="141" spans="1:7" ht="14.25" hidden="1">
      <c r="A141" s="24" t="s">
        <v>478</v>
      </c>
      <c r="B141" s="12" t="s">
        <v>479</v>
      </c>
      <c r="C141" s="201"/>
      <c r="D141" s="201"/>
      <c r="E141" s="201"/>
      <c r="F141" s="201"/>
      <c r="G141" s="151"/>
    </row>
    <row r="142" spans="1:7" ht="14.25">
      <c r="A142" s="24" t="s">
        <v>480</v>
      </c>
      <c r="B142" s="12" t="s">
        <v>481</v>
      </c>
      <c r="C142" s="201">
        <v>6000</v>
      </c>
      <c r="D142" s="201">
        <v>0</v>
      </c>
      <c r="E142" s="201">
        <v>6000</v>
      </c>
      <c r="F142" s="201">
        <v>0</v>
      </c>
      <c r="G142" s="151"/>
    </row>
    <row r="143" spans="1:7" ht="14.25" hidden="1">
      <c r="A143" s="12" t="s">
        <v>618</v>
      </c>
      <c r="B143" s="12" t="s">
        <v>482</v>
      </c>
      <c r="C143" s="201"/>
      <c r="D143" s="201"/>
      <c r="E143" s="201"/>
      <c r="F143" s="201"/>
      <c r="G143" s="151"/>
    </row>
    <row r="144" spans="1:7" ht="14.25">
      <c r="A144" s="14" t="s">
        <v>636</v>
      </c>
      <c r="B144" s="14" t="s">
        <v>483</v>
      </c>
      <c r="C144" s="210">
        <f>SUM(C139:C143)</f>
        <v>6590</v>
      </c>
      <c r="D144" s="210">
        <f>SUM(D139:D143)</f>
        <v>0</v>
      </c>
      <c r="E144" s="210">
        <f>SUM(E139:E143)</f>
        <v>6000</v>
      </c>
      <c r="F144" s="210">
        <f>SUM(F139:F143)</f>
        <v>890</v>
      </c>
      <c r="G144" s="151"/>
    </row>
    <row r="145" spans="1:7" ht="14.25" hidden="1">
      <c r="A145" s="12" t="s">
        <v>484</v>
      </c>
      <c r="B145" s="12" t="s">
        <v>485</v>
      </c>
      <c r="C145" s="155"/>
      <c r="D145" s="155"/>
      <c r="E145" s="155"/>
      <c r="F145" s="155"/>
      <c r="G145" s="151"/>
    </row>
    <row r="146" spans="1:7" ht="14.25" hidden="1">
      <c r="A146" s="12" t="s">
        <v>486</v>
      </c>
      <c r="B146" s="12" t="s">
        <v>487</v>
      </c>
      <c r="C146" s="155"/>
      <c r="D146" s="155"/>
      <c r="E146" s="155"/>
      <c r="F146" s="155"/>
      <c r="G146" s="151"/>
    </row>
    <row r="147" spans="1:7" ht="14.25" hidden="1">
      <c r="A147" s="24" t="s">
        <v>488</v>
      </c>
      <c r="B147" s="12" t="s">
        <v>489</v>
      </c>
      <c r="C147" s="155"/>
      <c r="D147" s="155"/>
      <c r="E147" s="155"/>
      <c r="F147" s="155"/>
      <c r="G147" s="151"/>
    </row>
    <row r="148" spans="1:7" ht="14.25" hidden="1">
      <c r="A148" s="24" t="s">
        <v>619</v>
      </c>
      <c r="B148" s="12" t="s">
        <v>490</v>
      </c>
      <c r="C148" s="155"/>
      <c r="D148" s="155"/>
      <c r="E148" s="155"/>
      <c r="F148" s="155"/>
      <c r="G148" s="151"/>
    </row>
    <row r="149" spans="1:7" ht="14.25">
      <c r="A149" s="13" t="s">
        <v>637</v>
      </c>
      <c r="B149" s="14" t="s">
        <v>491</v>
      </c>
      <c r="C149" s="155"/>
      <c r="D149" s="155"/>
      <c r="E149" s="155"/>
      <c r="F149" s="155"/>
      <c r="G149" s="151"/>
    </row>
    <row r="150" spans="1:7" ht="14.25">
      <c r="A150" s="14" t="s">
        <v>492</v>
      </c>
      <c r="B150" s="14" t="s">
        <v>493</v>
      </c>
      <c r="C150" s="155"/>
      <c r="D150" s="155"/>
      <c r="E150" s="155"/>
      <c r="F150" s="155"/>
      <c r="G150" s="151"/>
    </row>
    <row r="151" spans="1:7" ht="15">
      <c r="A151" s="58" t="s">
        <v>638</v>
      </c>
      <c r="B151" s="59" t="s">
        <v>494</v>
      </c>
      <c r="C151" s="212">
        <f>C132+C133+C138+C149+C150+C144</f>
        <v>14356</v>
      </c>
      <c r="D151" s="212">
        <f>D132+D133+D138+D149+D150+D144</f>
        <v>12913</v>
      </c>
      <c r="E151" s="212">
        <f>E132+E133+E138+E149+E150+E144</f>
        <v>12395</v>
      </c>
      <c r="F151" s="212">
        <f>F132+F133+F138+F149+F150+F144</f>
        <v>7285</v>
      </c>
      <c r="G151" s="151"/>
    </row>
    <row r="152" spans="1:7" ht="15">
      <c r="A152" s="62" t="s">
        <v>621</v>
      </c>
      <c r="B152" s="217"/>
      <c r="C152" s="218">
        <f>C129+C151</f>
        <v>66502</v>
      </c>
      <c r="D152" s="218">
        <f>D129+D151</f>
        <v>40650</v>
      </c>
      <c r="E152" s="218">
        <f>E129+E151</f>
        <v>42367</v>
      </c>
      <c r="F152" s="218">
        <f>F129+F151</f>
        <v>47628</v>
      </c>
      <c r="G152" s="151"/>
    </row>
  </sheetData>
  <sheetProtection/>
  <mergeCells count="2">
    <mergeCell ref="A2:F2"/>
    <mergeCell ref="A3:F3"/>
  </mergeCells>
  <printOptions/>
  <pageMargins left="0.35433070866141736" right="0.1968503937007874" top="0.4330708661417323" bottom="0.2755905511811024" header="0.31496062992125984" footer="0.31496062992125984"/>
  <pageSetup fitToHeight="2" horizontalDpi="300" verticalDpi="300" orientation="portrait" paperSize="9" scale="55" r:id="rId1"/>
  <headerFooter>
    <oddHeader>&amp;R13. melléklet a.....................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V96"/>
  <sheetViews>
    <sheetView view="pageLayout" workbookViewId="0" topLeftCell="A1">
      <selection activeCell="A12" sqref="A12"/>
    </sheetView>
  </sheetViews>
  <sheetFormatPr defaultColWidth="9.140625" defaultRowHeight="15"/>
  <cols>
    <col min="1" max="1" width="92.57421875" style="0" customWidth="1"/>
    <col min="3" max="3" width="13.8515625" style="0" bestFit="1" customWidth="1"/>
    <col min="4" max="4" width="14.140625" style="0" customWidth="1"/>
    <col min="5" max="5" width="14.00390625" style="0" customWidth="1"/>
    <col min="6" max="6" width="16.28125" style="0" bestFit="1" customWidth="1"/>
  </cols>
  <sheetData>
    <row r="1" spans="1:5" ht="24" customHeight="1">
      <c r="A1" s="235" t="s">
        <v>778</v>
      </c>
      <c r="B1" s="236"/>
      <c r="C1" s="236"/>
      <c r="D1" s="236"/>
      <c r="E1" s="236"/>
    </row>
    <row r="2" spans="1:7" ht="24" customHeight="1">
      <c r="A2" s="237" t="s">
        <v>662</v>
      </c>
      <c r="B2" s="238"/>
      <c r="C2" s="238"/>
      <c r="D2" s="238"/>
      <c r="E2" s="238"/>
      <c r="G2" s="41"/>
    </row>
    <row r="3" ht="17.25">
      <c r="A3" s="28"/>
    </row>
    <row r="4" ht="14.25">
      <c r="A4" s="46" t="s">
        <v>749</v>
      </c>
    </row>
    <row r="5" spans="1:6" ht="25.5">
      <c r="A5" s="2" t="s">
        <v>201</v>
      </c>
      <c r="B5" s="3" t="s">
        <v>7</v>
      </c>
      <c r="C5" s="3" t="s">
        <v>754</v>
      </c>
      <c r="D5" s="3" t="s">
        <v>9</v>
      </c>
      <c r="E5" s="3" t="s">
        <v>10</v>
      </c>
      <c r="F5" s="45" t="s">
        <v>773</v>
      </c>
    </row>
    <row r="6" spans="1:6" ht="15" customHeight="1">
      <c r="A6" s="100" t="s">
        <v>373</v>
      </c>
      <c r="B6" s="101" t="s">
        <v>374</v>
      </c>
      <c r="C6" s="102">
        <v>10821</v>
      </c>
      <c r="D6" s="102">
        <v>10842</v>
      </c>
      <c r="E6" s="102">
        <v>10842</v>
      </c>
      <c r="F6" s="158">
        <f>E6/D6</f>
        <v>1</v>
      </c>
    </row>
    <row r="7" spans="1:6" ht="15" customHeight="1" hidden="1">
      <c r="A7" s="5" t="s">
        <v>375</v>
      </c>
      <c r="B7" s="6" t="s">
        <v>376</v>
      </c>
      <c r="C7" s="75"/>
      <c r="D7" s="75"/>
      <c r="E7" s="75"/>
      <c r="F7" s="180" t="e">
        <f aca="true" t="shared" si="0" ref="F7:F70">E7/D7</f>
        <v>#DIV/0!</v>
      </c>
    </row>
    <row r="8" spans="1:6" ht="15" customHeight="1">
      <c r="A8" s="100" t="s">
        <v>377</v>
      </c>
      <c r="B8" s="101" t="s">
        <v>378</v>
      </c>
      <c r="C8" s="102">
        <v>2728</v>
      </c>
      <c r="D8" s="102">
        <v>2558</v>
      </c>
      <c r="E8" s="102">
        <v>2558</v>
      </c>
      <c r="F8" s="158">
        <f t="shared" si="0"/>
        <v>1</v>
      </c>
    </row>
    <row r="9" spans="1:6" ht="15" customHeight="1">
      <c r="A9" s="100" t="s">
        <v>379</v>
      </c>
      <c r="B9" s="101" t="s">
        <v>380</v>
      </c>
      <c r="C9" s="102">
        <v>1200</v>
      </c>
      <c r="D9" s="102">
        <v>1200</v>
      </c>
      <c r="E9" s="102">
        <v>1200</v>
      </c>
      <c r="F9" s="158">
        <f t="shared" si="0"/>
        <v>1</v>
      </c>
    </row>
    <row r="10" spans="1:6" ht="15" customHeight="1">
      <c r="A10" s="100" t="s">
        <v>381</v>
      </c>
      <c r="B10" s="101" t="s">
        <v>382</v>
      </c>
      <c r="C10" s="102">
        <v>0</v>
      </c>
      <c r="D10" s="102">
        <v>117</v>
      </c>
      <c r="E10" s="102">
        <v>117</v>
      </c>
      <c r="F10" s="158">
        <f t="shared" si="0"/>
        <v>1</v>
      </c>
    </row>
    <row r="11" spans="1:6" ht="15" customHeight="1" hidden="1">
      <c r="A11" s="100" t="s">
        <v>383</v>
      </c>
      <c r="B11" s="101" t="s">
        <v>384</v>
      </c>
      <c r="C11" s="102">
        <v>0</v>
      </c>
      <c r="D11" s="102">
        <v>0</v>
      </c>
      <c r="E11" s="102">
        <v>0</v>
      </c>
      <c r="F11" s="158" t="e">
        <f>E11/D11</f>
        <v>#DIV/0!</v>
      </c>
    </row>
    <row r="12" spans="1:6" ht="15" customHeight="1">
      <c r="A12" s="139" t="s">
        <v>622</v>
      </c>
      <c r="B12" s="140" t="s">
        <v>385</v>
      </c>
      <c r="C12" s="141">
        <f>SUM(C6:C11)</f>
        <v>14749</v>
      </c>
      <c r="D12" s="141">
        <f>SUM(D6:D11)</f>
        <v>14717</v>
      </c>
      <c r="E12" s="141">
        <f>SUM(E6:E11)</f>
        <v>14717</v>
      </c>
      <c r="F12" s="181">
        <f t="shared" si="0"/>
        <v>1</v>
      </c>
    </row>
    <row r="13" spans="1:6" ht="15" customHeight="1" hidden="1">
      <c r="A13" s="100" t="s">
        <v>386</v>
      </c>
      <c r="B13" s="101" t="s">
        <v>387</v>
      </c>
      <c r="C13" s="102"/>
      <c r="D13" s="102"/>
      <c r="E13" s="102"/>
      <c r="F13" s="158" t="e">
        <f t="shared" si="0"/>
        <v>#DIV/0!</v>
      </c>
    </row>
    <row r="14" spans="1:6" ht="15" customHeight="1" hidden="1">
      <c r="A14" s="100" t="s">
        <v>388</v>
      </c>
      <c r="B14" s="101" t="s">
        <v>389</v>
      </c>
      <c r="C14" s="102"/>
      <c r="D14" s="102"/>
      <c r="E14" s="102"/>
      <c r="F14" s="158" t="e">
        <f t="shared" si="0"/>
        <v>#DIV/0!</v>
      </c>
    </row>
    <row r="15" spans="1:6" ht="15" customHeight="1" hidden="1">
      <c r="A15" s="100" t="s">
        <v>585</v>
      </c>
      <c r="B15" s="101" t="s">
        <v>390</v>
      </c>
      <c r="C15" s="102"/>
      <c r="D15" s="102"/>
      <c r="E15" s="102"/>
      <c r="F15" s="158" t="e">
        <f t="shared" si="0"/>
        <v>#DIV/0!</v>
      </c>
    </row>
    <row r="16" spans="1:6" ht="15" customHeight="1" hidden="1">
      <c r="A16" s="100" t="s">
        <v>586</v>
      </c>
      <c r="B16" s="101" t="s">
        <v>391</v>
      </c>
      <c r="C16" s="102"/>
      <c r="D16" s="102"/>
      <c r="E16" s="102"/>
      <c r="F16" s="158" t="e">
        <f t="shared" si="0"/>
        <v>#DIV/0!</v>
      </c>
    </row>
    <row r="17" spans="1:6" ht="15" customHeight="1">
      <c r="A17" s="100" t="s">
        <v>587</v>
      </c>
      <c r="B17" s="101" t="s">
        <v>392</v>
      </c>
      <c r="C17" s="102">
        <v>1187</v>
      </c>
      <c r="D17" s="102">
        <v>3254</v>
      </c>
      <c r="E17" s="102">
        <v>2629</v>
      </c>
      <c r="F17" s="158">
        <f>E17/D17</f>
        <v>0.8079287031346035</v>
      </c>
    </row>
    <row r="18" spans="1:6" ht="15" customHeight="1">
      <c r="A18" s="139" t="s">
        <v>623</v>
      </c>
      <c r="B18" s="140" t="s">
        <v>393</v>
      </c>
      <c r="C18" s="141">
        <f>SUM(C12:C17)</f>
        <v>15936</v>
      </c>
      <c r="D18" s="141">
        <f>SUM(D12:D17)</f>
        <v>17971</v>
      </c>
      <c r="E18" s="141">
        <f>SUM(E12:E17)</f>
        <v>17346</v>
      </c>
      <c r="F18" s="181">
        <f t="shared" si="0"/>
        <v>0.9652217461465695</v>
      </c>
    </row>
    <row r="19" spans="1:6" ht="15" customHeight="1" hidden="1">
      <c r="A19" s="100" t="s">
        <v>591</v>
      </c>
      <c r="B19" s="101" t="s">
        <v>402</v>
      </c>
      <c r="C19" s="102"/>
      <c r="D19" s="102"/>
      <c r="E19" s="102"/>
      <c r="F19" s="158" t="e">
        <f t="shared" si="0"/>
        <v>#DIV/0!</v>
      </c>
    </row>
    <row r="20" spans="1:6" ht="15" customHeight="1" hidden="1">
      <c r="A20" s="100" t="s">
        <v>592</v>
      </c>
      <c r="B20" s="101" t="s">
        <v>403</v>
      </c>
      <c r="C20" s="102"/>
      <c r="D20" s="102"/>
      <c r="E20" s="102"/>
      <c r="F20" s="158" t="e">
        <f t="shared" si="0"/>
        <v>#DIV/0!</v>
      </c>
    </row>
    <row r="21" spans="1:6" ht="15" customHeight="1" hidden="1">
      <c r="A21" s="100" t="s">
        <v>625</v>
      </c>
      <c r="B21" s="101" t="s">
        <v>404</v>
      </c>
      <c r="C21" s="102"/>
      <c r="D21" s="102"/>
      <c r="E21" s="102"/>
      <c r="F21" s="158" t="e">
        <f t="shared" si="0"/>
        <v>#DIV/0!</v>
      </c>
    </row>
    <row r="22" spans="1:6" ht="15" customHeight="1" hidden="1">
      <c r="A22" s="100" t="s">
        <v>593</v>
      </c>
      <c r="B22" s="101" t="s">
        <v>405</v>
      </c>
      <c r="C22" s="102"/>
      <c r="D22" s="102"/>
      <c r="E22" s="102"/>
      <c r="F22" s="158" t="e">
        <f t="shared" si="0"/>
        <v>#DIV/0!</v>
      </c>
    </row>
    <row r="23" spans="1:6" ht="15" customHeight="1" hidden="1">
      <c r="A23" s="100" t="s">
        <v>594</v>
      </c>
      <c r="B23" s="101" t="s">
        <v>406</v>
      </c>
      <c r="C23" s="102"/>
      <c r="D23" s="102"/>
      <c r="E23" s="102"/>
      <c r="F23" s="158" t="e">
        <f t="shared" si="0"/>
        <v>#DIV/0!</v>
      </c>
    </row>
    <row r="24" spans="1:6" ht="15" customHeight="1">
      <c r="A24" s="100" t="s">
        <v>595</v>
      </c>
      <c r="B24" s="101" t="s">
        <v>407</v>
      </c>
      <c r="C24" s="102">
        <v>1850</v>
      </c>
      <c r="D24" s="102">
        <v>1850</v>
      </c>
      <c r="E24" s="102">
        <v>1978</v>
      </c>
      <c r="F24" s="158">
        <f t="shared" si="0"/>
        <v>1.0691891891891891</v>
      </c>
    </row>
    <row r="25" spans="1:6" ht="15" customHeight="1">
      <c r="A25" s="100" t="s">
        <v>596</v>
      </c>
      <c r="B25" s="101" t="s">
        <v>408</v>
      </c>
      <c r="C25" s="102">
        <v>3500</v>
      </c>
      <c r="D25" s="102">
        <v>3500</v>
      </c>
      <c r="E25" s="102">
        <v>15859</v>
      </c>
      <c r="F25" s="158">
        <f t="shared" si="0"/>
        <v>4.531142857142857</v>
      </c>
    </row>
    <row r="26" spans="1:6" ht="15" customHeight="1" hidden="1">
      <c r="A26" s="100" t="s">
        <v>597</v>
      </c>
      <c r="B26" s="101" t="s">
        <v>411</v>
      </c>
      <c r="C26" s="102"/>
      <c r="D26" s="102"/>
      <c r="E26" s="102"/>
      <c r="F26" s="158" t="e">
        <f t="shared" si="0"/>
        <v>#DIV/0!</v>
      </c>
    </row>
    <row r="27" spans="1:6" ht="15" customHeight="1" hidden="1">
      <c r="A27" s="100" t="s">
        <v>412</v>
      </c>
      <c r="B27" s="101" t="s">
        <v>413</v>
      </c>
      <c r="C27" s="102"/>
      <c r="D27" s="102"/>
      <c r="E27" s="102"/>
      <c r="F27" s="158" t="e">
        <f t="shared" si="0"/>
        <v>#DIV/0!</v>
      </c>
    </row>
    <row r="28" spans="1:6" ht="15" customHeight="1">
      <c r="A28" s="100" t="s">
        <v>598</v>
      </c>
      <c r="B28" s="101" t="s">
        <v>414</v>
      </c>
      <c r="C28" s="102">
        <v>1100</v>
      </c>
      <c r="D28" s="102">
        <v>1100</v>
      </c>
      <c r="E28" s="102">
        <v>1308</v>
      </c>
      <c r="F28" s="158">
        <f t="shared" si="0"/>
        <v>1.1890909090909092</v>
      </c>
    </row>
    <row r="29" spans="1:6" ht="15" customHeight="1">
      <c r="A29" s="100" t="s">
        <v>599</v>
      </c>
      <c r="B29" s="101" t="s">
        <v>419</v>
      </c>
      <c r="C29" s="102">
        <v>400</v>
      </c>
      <c r="D29" s="102">
        <v>400</v>
      </c>
      <c r="E29" s="102">
        <v>835</v>
      </c>
      <c r="F29" s="158">
        <f t="shared" si="0"/>
        <v>2.0875</v>
      </c>
    </row>
    <row r="30" spans="1:6" ht="15" customHeight="1">
      <c r="A30" s="100" t="s">
        <v>626</v>
      </c>
      <c r="B30" s="101" t="s">
        <v>422</v>
      </c>
      <c r="C30" s="141">
        <f>SUM(C22:C29)</f>
        <v>6850</v>
      </c>
      <c r="D30" s="141">
        <f>SUM(D22:D29)</f>
        <v>6850</v>
      </c>
      <c r="E30" s="141">
        <f>SUM(E22:E29)</f>
        <v>19980</v>
      </c>
      <c r="F30" s="158">
        <f t="shared" si="0"/>
        <v>2.9167883211678833</v>
      </c>
    </row>
    <row r="31" spans="1:6" ht="15" customHeight="1">
      <c r="A31" s="100" t="s">
        <v>600</v>
      </c>
      <c r="B31" s="101" t="s">
        <v>423</v>
      </c>
      <c r="C31" s="102"/>
      <c r="D31" s="102"/>
      <c r="E31" s="102">
        <v>52</v>
      </c>
      <c r="F31" s="158"/>
    </row>
    <row r="32" spans="1:6" ht="15" customHeight="1">
      <c r="A32" s="139" t="s">
        <v>627</v>
      </c>
      <c r="B32" s="140" t="s">
        <v>424</v>
      </c>
      <c r="C32" s="141">
        <f>SUM(C30+C21+C31)</f>
        <v>6850</v>
      </c>
      <c r="D32" s="141">
        <f>SUM(D30+D21+D31)</f>
        <v>6850</v>
      </c>
      <c r="E32" s="141">
        <f>SUM(E30+E21+E31)</f>
        <v>20032</v>
      </c>
      <c r="F32" s="181">
        <f t="shared" si="0"/>
        <v>2.9243795620437956</v>
      </c>
    </row>
    <row r="33" spans="1:6" ht="15" customHeight="1" hidden="1">
      <c r="A33" s="100" t="s">
        <v>425</v>
      </c>
      <c r="B33" s="101" t="s">
        <v>426</v>
      </c>
      <c r="C33" s="102"/>
      <c r="D33" s="102"/>
      <c r="E33" s="102"/>
      <c r="F33" s="158" t="e">
        <f t="shared" si="0"/>
        <v>#DIV/0!</v>
      </c>
    </row>
    <row r="34" spans="1:6" ht="15" customHeight="1" hidden="1">
      <c r="A34" s="100" t="s">
        <v>601</v>
      </c>
      <c r="B34" s="101" t="s">
        <v>427</v>
      </c>
      <c r="C34" s="102"/>
      <c r="D34" s="102"/>
      <c r="E34" s="102"/>
      <c r="F34" s="158" t="e">
        <f t="shared" si="0"/>
        <v>#DIV/0!</v>
      </c>
    </row>
    <row r="35" spans="1:6" ht="15" customHeight="1">
      <c r="A35" s="100" t="s">
        <v>602</v>
      </c>
      <c r="B35" s="101" t="s">
        <v>428</v>
      </c>
      <c r="C35" s="102">
        <v>975</v>
      </c>
      <c r="D35" s="102">
        <v>975</v>
      </c>
      <c r="E35" s="102">
        <v>1030</v>
      </c>
      <c r="F35" s="158">
        <f t="shared" si="0"/>
        <v>1.0564102564102564</v>
      </c>
    </row>
    <row r="36" spans="1:6" ht="15" customHeight="1">
      <c r="A36" s="100" t="s">
        <v>603</v>
      </c>
      <c r="B36" s="101" t="s">
        <v>429</v>
      </c>
      <c r="C36" s="102">
        <v>2260</v>
      </c>
      <c r="D36" s="102">
        <v>2260</v>
      </c>
      <c r="E36" s="102">
        <v>167</v>
      </c>
      <c r="F36" s="158">
        <f t="shared" si="0"/>
        <v>0.07389380530973451</v>
      </c>
    </row>
    <row r="37" spans="1:6" ht="15" customHeight="1">
      <c r="A37" s="100" t="s">
        <v>430</v>
      </c>
      <c r="B37" s="101" t="s">
        <v>431</v>
      </c>
      <c r="C37" s="102">
        <v>1566</v>
      </c>
      <c r="D37" s="102">
        <v>1566</v>
      </c>
      <c r="E37" s="102">
        <v>1238</v>
      </c>
      <c r="F37" s="158">
        <f t="shared" si="0"/>
        <v>0.7905491698595147</v>
      </c>
    </row>
    <row r="38" spans="1:6" ht="15" customHeight="1">
      <c r="A38" s="100" t="s">
        <v>432</v>
      </c>
      <c r="B38" s="101" t="s">
        <v>433</v>
      </c>
      <c r="C38" s="102">
        <v>0</v>
      </c>
      <c r="D38" s="102">
        <v>0</v>
      </c>
      <c r="E38" s="102">
        <v>3</v>
      </c>
      <c r="F38" s="158"/>
    </row>
    <row r="39" spans="1:6" ht="15" customHeight="1">
      <c r="A39" s="100" t="s">
        <v>434</v>
      </c>
      <c r="B39" s="101" t="s">
        <v>435</v>
      </c>
      <c r="C39" s="102"/>
      <c r="D39" s="102"/>
      <c r="E39" s="102">
        <v>0</v>
      </c>
      <c r="F39" s="158"/>
    </row>
    <row r="40" spans="1:6" ht="15" customHeight="1">
      <c r="A40" s="100" t="s">
        <v>604</v>
      </c>
      <c r="B40" s="101" t="s">
        <v>436</v>
      </c>
      <c r="C40" s="102">
        <v>150</v>
      </c>
      <c r="D40" s="102">
        <v>150</v>
      </c>
      <c r="E40" s="102">
        <v>103</v>
      </c>
      <c r="F40" s="158">
        <f t="shared" si="0"/>
        <v>0.6866666666666666</v>
      </c>
    </row>
    <row r="41" spans="1:6" ht="15" customHeight="1" hidden="1">
      <c r="A41" s="100" t="s">
        <v>605</v>
      </c>
      <c r="B41" s="101" t="s">
        <v>437</v>
      </c>
      <c r="C41" s="102"/>
      <c r="D41" s="102"/>
      <c r="E41" s="102"/>
      <c r="F41" s="158" t="e">
        <f t="shared" si="0"/>
        <v>#DIV/0!</v>
      </c>
    </row>
    <row r="42" spans="1:6" ht="15" customHeight="1">
      <c r="A42" s="100" t="s">
        <v>606</v>
      </c>
      <c r="B42" s="101" t="s">
        <v>438</v>
      </c>
      <c r="C42" s="102"/>
      <c r="D42" s="102"/>
      <c r="E42" s="102">
        <v>224</v>
      </c>
      <c r="F42" s="158"/>
    </row>
    <row r="43" spans="1:6" ht="15" customHeight="1">
      <c r="A43" s="139" t="s">
        <v>628</v>
      </c>
      <c r="B43" s="140" t="s">
        <v>439</v>
      </c>
      <c r="C43" s="141">
        <f>SUM(C33:C42)</f>
        <v>4951</v>
      </c>
      <c r="D43" s="141">
        <f>SUM(D33:D42)</f>
        <v>4951</v>
      </c>
      <c r="E43" s="141">
        <f>SUM(E33:E42)</f>
        <v>2765</v>
      </c>
      <c r="F43" s="181">
        <f t="shared" si="0"/>
        <v>0.5584730357503535</v>
      </c>
    </row>
    <row r="44" spans="1:6" ht="15" customHeight="1" hidden="1">
      <c r="A44" s="100" t="s">
        <v>448</v>
      </c>
      <c r="B44" s="101" t="s">
        <v>449</v>
      </c>
      <c r="C44" s="102"/>
      <c r="D44" s="102"/>
      <c r="E44" s="102"/>
      <c r="F44" s="158" t="e">
        <f t="shared" si="0"/>
        <v>#DIV/0!</v>
      </c>
    </row>
    <row r="45" spans="1:6" ht="15" customHeight="1" hidden="1">
      <c r="A45" s="100" t="s">
        <v>610</v>
      </c>
      <c r="B45" s="101" t="s">
        <v>450</v>
      </c>
      <c r="C45" s="102"/>
      <c r="D45" s="102"/>
      <c r="E45" s="102"/>
      <c r="F45" s="158" t="e">
        <f t="shared" si="0"/>
        <v>#DIV/0!</v>
      </c>
    </row>
    <row r="46" spans="1:6" ht="15" customHeight="1" hidden="1">
      <c r="A46" s="100" t="s">
        <v>611</v>
      </c>
      <c r="B46" s="101" t="s">
        <v>451</v>
      </c>
      <c r="C46" s="102"/>
      <c r="D46" s="102"/>
      <c r="E46" s="102"/>
      <c r="F46" s="158" t="e">
        <f t="shared" si="0"/>
        <v>#DIV/0!</v>
      </c>
    </row>
    <row r="47" spans="1:6" ht="15" customHeight="1">
      <c r="A47" s="139" t="s">
        <v>630</v>
      </c>
      <c r="B47" s="140" t="s">
        <v>452</v>
      </c>
      <c r="C47" s="141"/>
      <c r="D47" s="141"/>
      <c r="E47" s="141"/>
      <c r="F47" s="181"/>
    </row>
    <row r="48" spans="1:6" ht="15" customHeight="1">
      <c r="A48" s="133" t="s">
        <v>693</v>
      </c>
      <c r="B48" s="134"/>
      <c r="C48" s="135">
        <f>C47+C43+C32+C18</f>
        <v>27737</v>
      </c>
      <c r="D48" s="135">
        <f>D47+D43+D32+D18</f>
        <v>29772</v>
      </c>
      <c r="E48" s="135">
        <f>E47+E43+E32+E18</f>
        <v>40143</v>
      </c>
      <c r="F48" s="166">
        <f t="shared" si="0"/>
        <v>1.3483474405481661</v>
      </c>
    </row>
    <row r="49" spans="1:6" ht="15" customHeight="1">
      <c r="A49" s="100" t="s">
        <v>394</v>
      </c>
      <c r="B49" s="101" t="s">
        <v>395</v>
      </c>
      <c r="C49" s="102"/>
      <c r="D49" s="102">
        <v>200</v>
      </c>
      <c r="E49" s="102">
        <v>200</v>
      </c>
      <c r="F49" s="158">
        <f t="shared" si="0"/>
        <v>1</v>
      </c>
    </row>
    <row r="50" spans="1:6" ht="15" customHeight="1" hidden="1">
      <c r="A50" s="100" t="s">
        <v>396</v>
      </c>
      <c r="B50" s="101" t="s">
        <v>397</v>
      </c>
      <c r="C50" s="102"/>
      <c r="D50" s="102"/>
      <c r="E50" s="102"/>
      <c r="F50" s="158" t="e">
        <f t="shared" si="0"/>
        <v>#DIV/0!</v>
      </c>
    </row>
    <row r="51" spans="1:6" ht="15" customHeight="1" hidden="1">
      <c r="A51" s="100" t="s">
        <v>588</v>
      </c>
      <c r="B51" s="101" t="s">
        <v>398</v>
      </c>
      <c r="C51" s="102"/>
      <c r="D51" s="102"/>
      <c r="E51" s="102"/>
      <c r="F51" s="158" t="e">
        <f t="shared" si="0"/>
        <v>#DIV/0!</v>
      </c>
    </row>
    <row r="52" spans="1:6" ht="15" customHeight="1" hidden="1">
      <c r="A52" s="100" t="s">
        <v>589</v>
      </c>
      <c r="B52" s="101" t="s">
        <v>399</v>
      </c>
      <c r="C52" s="102"/>
      <c r="D52" s="102"/>
      <c r="E52" s="102"/>
      <c r="F52" s="158" t="e">
        <f t="shared" si="0"/>
        <v>#DIV/0!</v>
      </c>
    </row>
    <row r="53" spans="1:6" ht="15" customHeight="1" hidden="1">
      <c r="A53" s="100" t="s">
        <v>590</v>
      </c>
      <c r="B53" s="101" t="s">
        <v>400</v>
      </c>
      <c r="C53" s="102"/>
      <c r="D53" s="102"/>
      <c r="E53" s="102"/>
      <c r="F53" s="158" t="e">
        <f t="shared" si="0"/>
        <v>#DIV/0!</v>
      </c>
    </row>
    <row r="54" spans="1:6" ht="15" customHeight="1">
      <c r="A54" s="139" t="s">
        <v>624</v>
      </c>
      <c r="B54" s="140" t="s">
        <v>401</v>
      </c>
      <c r="C54" s="141"/>
      <c r="D54" s="141">
        <f>SUM(D49:D53)</f>
        <v>200</v>
      </c>
      <c r="E54" s="141">
        <f>SUM(E49:E53)</f>
        <v>200</v>
      </c>
      <c r="F54" s="181">
        <f t="shared" si="0"/>
        <v>1</v>
      </c>
    </row>
    <row r="55" spans="1:6" ht="15" customHeight="1" hidden="1">
      <c r="A55" s="100" t="s">
        <v>607</v>
      </c>
      <c r="B55" s="101" t="s">
        <v>440</v>
      </c>
      <c r="C55" s="102"/>
      <c r="D55" s="102"/>
      <c r="E55" s="102"/>
      <c r="F55" s="158" t="e">
        <f t="shared" si="0"/>
        <v>#DIV/0!</v>
      </c>
    </row>
    <row r="56" spans="1:6" ht="15" customHeight="1" hidden="1">
      <c r="A56" s="100" t="s">
        <v>608</v>
      </c>
      <c r="B56" s="101" t="s">
        <v>441</v>
      </c>
      <c r="C56" s="102"/>
      <c r="D56" s="102"/>
      <c r="E56" s="102"/>
      <c r="F56" s="158" t="e">
        <f t="shared" si="0"/>
        <v>#DIV/0!</v>
      </c>
    </row>
    <row r="57" spans="1:6" ht="15" customHeight="1" hidden="1">
      <c r="A57" s="100" t="s">
        <v>442</v>
      </c>
      <c r="B57" s="101" t="s">
        <v>443</v>
      </c>
      <c r="C57" s="102"/>
      <c r="D57" s="102"/>
      <c r="E57" s="102"/>
      <c r="F57" s="158" t="e">
        <f t="shared" si="0"/>
        <v>#DIV/0!</v>
      </c>
    </row>
    <row r="58" spans="1:6" ht="15" customHeight="1" hidden="1">
      <c r="A58" s="100" t="s">
        <v>609</v>
      </c>
      <c r="B58" s="101" t="s">
        <v>444</v>
      </c>
      <c r="C58" s="102"/>
      <c r="D58" s="102"/>
      <c r="E58" s="102"/>
      <c r="F58" s="158" t="e">
        <f t="shared" si="0"/>
        <v>#DIV/0!</v>
      </c>
    </row>
    <row r="59" spans="1:6" ht="15" customHeight="1" hidden="1">
      <c r="A59" s="100" t="s">
        <v>445</v>
      </c>
      <c r="B59" s="101" t="s">
        <v>446</v>
      </c>
      <c r="C59" s="102"/>
      <c r="D59" s="102"/>
      <c r="E59" s="102"/>
      <c r="F59" s="158" t="e">
        <f t="shared" si="0"/>
        <v>#DIV/0!</v>
      </c>
    </row>
    <row r="60" spans="1:6" ht="15" customHeight="1">
      <c r="A60" s="139" t="s">
        <v>629</v>
      </c>
      <c r="B60" s="140" t="s">
        <v>447</v>
      </c>
      <c r="C60" s="141"/>
      <c r="D60" s="141"/>
      <c r="E60" s="141"/>
      <c r="F60" s="181"/>
    </row>
    <row r="61" spans="1:6" ht="15" customHeight="1" hidden="1">
      <c r="A61" s="100" t="s">
        <v>453</v>
      </c>
      <c r="B61" s="101" t="s">
        <v>454</v>
      </c>
      <c r="C61" s="102"/>
      <c r="D61" s="102"/>
      <c r="E61" s="102"/>
      <c r="F61" s="158" t="e">
        <f t="shared" si="0"/>
        <v>#DIV/0!</v>
      </c>
    </row>
    <row r="62" spans="1:6" ht="15" customHeight="1" hidden="1">
      <c r="A62" s="100" t="s">
        <v>612</v>
      </c>
      <c r="B62" s="101" t="s">
        <v>455</v>
      </c>
      <c r="C62" s="102"/>
      <c r="D62" s="102"/>
      <c r="E62" s="102"/>
      <c r="F62" s="158" t="e">
        <f t="shared" si="0"/>
        <v>#DIV/0!</v>
      </c>
    </row>
    <row r="63" spans="1:6" ht="15" customHeight="1" hidden="1">
      <c r="A63" s="100" t="s">
        <v>613</v>
      </c>
      <c r="B63" s="101" t="s">
        <v>456</v>
      </c>
      <c r="C63" s="102"/>
      <c r="D63" s="102"/>
      <c r="E63" s="102"/>
      <c r="F63" s="158" t="e">
        <f t="shared" si="0"/>
        <v>#DIV/0!</v>
      </c>
    </row>
    <row r="64" spans="1:6" ht="15" customHeight="1">
      <c r="A64" s="139" t="s">
        <v>632</v>
      </c>
      <c r="B64" s="140" t="s">
        <v>457</v>
      </c>
      <c r="C64" s="141"/>
      <c r="D64" s="141"/>
      <c r="E64" s="141"/>
      <c r="F64" s="181"/>
    </row>
    <row r="65" spans="1:6" ht="15" customHeight="1">
      <c r="A65" s="133" t="s">
        <v>692</v>
      </c>
      <c r="B65" s="134"/>
      <c r="C65" s="135">
        <f>SUM(C54,C60,C64)</f>
        <v>0</v>
      </c>
      <c r="D65" s="135">
        <f>SUM(D54,D60,D64)</f>
        <v>200</v>
      </c>
      <c r="E65" s="135">
        <f>SUM(E54,E60,E64)</f>
        <v>200</v>
      </c>
      <c r="F65" s="166">
        <f t="shared" si="0"/>
        <v>1</v>
      </c>
    </row>
    <row r="66" spans="1:6" s="97" customFormat="1" ht="15">
      <c r="A66" s="119" t="s">
        <v>631</v>
      </c>
      <c r="B66" s="120" t="s">
        <v>458</v>
      </c>
      <c r="C66" s="121">
        <f>C48+C65</f>
        <v>27737</v>
      </c>
      <c r="D66" s="121">
        <f>D48+D65</f>
        <v>29972</v>
      </c>
      <c r="E66" s="121">
        <f>E48+E65</f>
        <v>40343</v>
      </c>
      <c r="F66" s="168">
        <f t="shared" si="0"/>
        <v>1.346022954757774</v>
      </c>
    </row>
    <row r="67" spans="1:6" ht="14.25">
      <c r="A67" s="142" t="s">
        <v>742</v>
      </c>
      <c r="B67" s="143"/>
      <c r="C67" s="144">
        <f>C48-'kiadások önk1'!C75</f>
        <v>-8489</v>
      </c>
      <c r="D67" s="144">
        <f>D48-'kiadások önk1'!D75</f>
        <v>-4903</v>
      </c>
      <c r="E67" s="144">
        <f>E48-'kiadások önk1'!E75</f>
        <v>9557</v>
      </c>
      <c r="F67" s="182">
        <f t="shared" si="0"/>
        <v>-1.9492147664695085</v>
      </c>
    </row>
    <row r="68" spans="1:6" ht="14.25">
      <c r="A68" s="142" t="s">
        <v>743</v>
      </c>
      <c r="B68" s="143"/>
      <c r="C68" s="144">
        <f>C65-'kiadások önk1'!C98</f>
        <v>-4424</v>
      </c>
      <c r="D68" s="144">
        <f>D65-'kiadások önk1'!D98</f>
        <v>-6903</v>
      </c>
      <c r="E68" s="144">
        <f>E65-'kiadások önk1'!E98</f>
        <v>-1519</v>
      </c>
      <c r="F68" s="182">
        <f t="shared" si="0"/>
        <v>0.22004925394755903</v>
      </c>
    </row>
    <row r="69" spans="1:6" ht="14.25" hidden="1">
      <c r="A69" s="100" t="s">
        <v>614</v>
      </c>
      <c r="B69" s="101" t="s">
        <v>459</v>
      </c>
      <c r="C69" s="102"/>
      <c r="D69" s="102"/>
      <c r="E69" s="102"/>
      <c r="F69" s="158" t="e">
        <f t="shared" si="0"/>
        <v>#DIV/0!</v>
      </c>
    </row>
    <row r="70" spans="1:6" ht="14.25" hidden="1">
      <c r="A70" s="100" t="s">
        <v>460</v>
      </c>
      <c r="B70" s="101" t="s">
        <v>461</v>
      </c>
      <c r="C70" s="102"/>
      <c r="D70" s="102"/>
      <c r="E70" s="102"/>
      <c r="F70" s="158" t="e">
        <f t="shared" si="0"/>
        <v>#DIV/0!</v>
      </c>
    </row>
    <row r="71" spans="1:6" ht="14.25" hidden="1">
      <c r="A71" s="100" t="s">
        <v>615</v>
      </c>
      <c r="B71" s="101" t="s">
        <v>462</v>
      </c>
      <c r="C71" s="102"/>
      <c r="D71" s="102"/>
      <c r="E71" s="102"/>
      <c r="F71" s="158" t="e">
        <f aca="true" t="shared" si="1" ref="F71:F96">E71/D71</f>
        <v>#DIV/0!</v>
      </c>
    </row>
    <row r="72" spans="1:6" ht="14.25" hidden="1">
      <c r="A72" s="100" t="s">
        <v>633</v>
      </c>
      <c r="B72" s="101" t="s">
        <v>463</v>
      </c>
      <c r="C72" s="102"/>
      <c r="D72" s="102"/>
      <c r="E72" s="102"/>
      <c r="F72" s="158" t="e">
        <f t="shared" si="1"/>
        <v>#DIV/0!</v>
      </c>
    </row>
    <row r="73" spans="1:6" ht="14.25" hidden="1">
      <c r="A73" s="100" t="s">
        <v>616</v>
      </c>
      <c r="B73" s="101" t="s">
        <v>464</v>
      </c>
      <c r="C73" s="102"/>
      <c r="D73" s="102"/>
      <c r="E73" s="102"/>
      <c r="F73" s="158" t="e">
        <f t="shared" si="1"/>
        <v>#DIV/0!</v>
      </c>
    </row>
    <row r="74" spans="1:6" ht="14.25" hidden="1">
      <c r="A74" s="100" t="s">
        <v>465</v>
      </c>
      <c r="B74" s="101" t="s">
        <v>466</v>
      </c>
      <c r="C74" s="102"/>
      <c r="D74" s="102"/>
      <c r="E74" s="102"/>
      <c r="F74" s="158" t="e">
        <f t="shared" si="1"/>
        <v>#DIV/0!</v>
      </c>
    </row>
    <row r="75" spans="1:6" ht="14.25" hidden="1">
      <c r="A75" s="100" t="s">
        <v>617</v>
      </c>
      <c r="B75" s="101" t="s">
        <v>467</v>
      </c>
      <c r="C75" s="102"/>
      <c r="D75" s="102"/>
      <c r="E75" s="102"/>
      <c r="F75" s="158" t="e">
        <f t="shared" si="1"/>
        <v>#DIV/0!</v>
      </c>
    </row>
    <row r="76" spans="1:6" ht="14.25" hidden="1">
      <c r="A76" s="100" t="s">
        <v>468</v>
      </c>
      <c r="B76" s="101" t="s">
        <v>469</v>
      </c>
      <c r="C76" s="102"/>
      <c r="D76" s="102"/>
      <c r="E76" s="102"/>
      <c r="F76" s="158" t="e">
        <f t="shared" si="1"/>
        <v>#DIV/0!</v>
      </c>
    </row>
    <row r="77" spans="1:6" ht="14.25" hidden="1">
      <c r="A77" s="100" t="s">
        <v>634</v>
      </c>
      <c r="B77" s="101" t="s">
        <v>470</v>
      </c>
      <c r="C77" s="102"/>
      <c r="D77" s="102"/>
      <c r="E77" s="102"/>
      <c r="F77" s="158" t="e">
        <f t="shared" si="1"/>
        <v>#DIV/0!</v>
      </c>
    </row>
    <row r="78" spans="1:6" ht="14.25">
      <c r="A78" s="100" t="s">
        <v>740</v>
      </c>
      <c r="B78" s="101" t="s">
        <v>471</v>
      </c>
      <c r="C78" s="102">
        <v>12913</v>
      </c>
      <c r="D78" s="102">
        <v>6395</v>
      </c>
      <c r="E78" s="102">
        <v>6395</v>
      </c>
      <c r="F78" s="158">
        <f t="shared" si="1"/>
        <v>1</v>
      </c>
    </row>
    <row r="79" spans="1:6" ht="14.25" hidden="1">
      <c r="A79" s="100" t="s">
        <v>741</v>
      </c>
      <c r="B79" s="101" t="s">
        <v>471</v>
      </c>
      <c r="C79" s="102"/>
      <c r="D79" s="102"/>
      <c r="E79" s="102"/>
      <c r="F79" s="158" t="e">
        <f t="shared" si="1"/>
        <v>#DIV/0!</v>
      </c>
    </row>
    <row r="80" spans="1:6" ht="14.25" hidden="1">
      <c r="A80" s="100" t="s">
        <v>738</v>
      </c>
      <c r="B80" s="101" t="s">
        <v>472</v>
      </c>
      <c r="C80" s="102"/>
      <c r="D80" s="102"/>
      <c r="E80" s="102"/>
      <c r="F80" s="158" t="e">
        <f t="shared" si="1"/>
        <v>#DIV/0!</v>
      </c>
    </row>
    <row r="81" spans="1:6" ht="14.25" hidden="1">
      <c r="A81" s="100" t="s">
        <v>739</v>
      </c>
      <c r="B81" s="101" t="s">
        <v>472</v>
      </c>
      <c r="C81" s="102"/>
      <c r="D81" s="102"/>
      <c r="E81" s="102"/>
      <c r="F81" s="158" t="e">
        <f t="shared" si="1"/>
        <v>#DIV/0!</v>
      </c>
    </row>
    <row r="82" spans="1:6" ht="14.25">
      <c r="A82" s="100" t="s">
        <v>635</v>
      </c>
      <c r="B82" s="101" t="s">
        <v>473</v>
      </c>
      <c r="C82" s="102">
        <f>SUM(C78:C81)</f>
        <v>12913</v>
      </c>
      <c r="D82" s="102">
        <v>6395</v>
      </c>
      <c r="E82" s="102">
        <f>SUM(E78:E81)</f>
        <v>6395</v>
      </c>
      <c r="F82" s="158">
        <f t="shared" si="1"/>
        <v>1</v>
      </c>
    </row>
    <row r="83" spans="1:6" ht="14.25">
      <c r="A83" s="100" t="s">
        <v>474</v>
      </c>
      <c r="B83" s="101" t="s">
        <v>475</v>
      </c>
      <c r="C83" s="102"/>
      <c r="D83" s="102"/>
      <c r="E83" s="102">
        <v>890</v>
      </c>
      <c r="F83" s="158">
        <v>0</v>
      </c>
    </row>
    <row r="84" spans="1:6" ht="14.25" hidden="1">
      <c r="A84" s="100" t="s">
        <v>476</v>
      </c>
      <c r="B84" s="101" t="s">
        <v>477</v>
      </c>
      <c r="C84" s="102"/>
      <c r="D84" s="102"/>
      <c r="E84" s="102"/>
      <c r="F84" s="158" t="e">
        <f t="shared" si="1"/>
        <v>#DIV/0!</v>
      </c>
    </row>
    <row r="85" spans="1:6" ht="14.25" hidden="1">
      <c r="A85" s="100" t="s">
        <v>478</v>
      </c>
      <c r="B85" s="101" t="s">
        <v>479</v>
      </c>
      <c r="C85" s="102"/>
      <c r="D85" s="102"/>
      <c r="E85" s="102"/>
      <c r="F85" s="158" t="e">
        <f t="shared" si="1"/>
        <v>#DIV/0!</v>
      </c>
    </row>
    <row r="86" spans="1:6" ht="14.25">
      <c r="A86" s="100" t="s">
        <v>480</v>
      </c>
      <c r="B86" s="101" t="s">
        <v>481</v>
      </c>
      <c r="C86" s="102">
        <v>0</v>
      </c>
      <c r="D86" s="102">
        <v>6000</v>
      </c>
      <c r="E86" s="102">
        <v>0</v>
      </c>
      <c r="F86" s="158">
        <f t="shared" si="1"/>
        <v>0</v>
      </c>
    </row>
    <row r="87" spans="1:6" ht="14.25" hidden="1">
      <c r="A87" s="100" t="s">
        <v>618</v>
      </c>
      <c r="B87" s="101" t="s">
        <v>482</v>
      </c>
      <c r="C87" s="102"/>
      <c r="D87" s="102"/>
      <c r="E87" s="102"/>
      <c r="F87" s="158" t="e">
        <f t="shared" si="1"/>
        <v>#DIV/0!</v>
      </c>
    </row>
    <row r="88" spans="1:6" ht="14.25">
      <c r="A88" s="100" t="s">
        <v>636</v>
      </c>
      <c r="B88" s="101" t="s">
        <v>483</v>
      </c>
      <c r="C88" s="102">
        <f>SUM(C83:C87)</f>
        <v>0</v>
      </c>
      <c r="D88" s="102">
        <f>SUM(D83:D87)</f>
        <v>6000</v>
      </c>
      <c r="E88" s="102">
        <f>SUM(E83:E87)</f>
        <v>890</v>
      </c>
      <c r="F88" s="158">
        <f t="shared" si="1"/>
        <v>0.14833333333333334</v>
      </c>
    </row>
    <row r="89" spans="1:6" ht="14.25" hidden="1">
      <c r="A89" s="100" t="s">
        <v>484</v>
      </c>
      <c r="B89" s="101" t="s">
        <v>485</v>
      </c>
      <c r="C89" s="102"/>
      <c r="D89" s="102"/>
      <c r="E89" s="102"/>
      <c r="F89" s="158" t="e">
        <f t="shared" si="1"/>
        <v>#DIV/0!</v>
      </c>
    </row>
    <row r="90" spans="1:6" ht="14.25" hidden="1">
      <c r="A90" s="100" t="s">
        <v>486</v>
      </c>
      <c r="B90" s="101" t="s">
        <v>487</v>
      </c>
      <c r="C90" s="102"/>
      <c r="D90" s="102"/>
      <c r="E90" s="102"/>
      <c r="F90" s="158" t="e">
        <f t="shared" si="1"/>
        <v>#DIV/0!</v>
      </c>
    </row>
    <row r="91" spans="1:6" ht="14.25" hidden="1">
      <c r="A91" s="100" t="s">
        <v>488</v>
      </c>
      <c r="B91" s="101" t="s">
        <v>489</v>
      </c>
      <c r="C91" s="102"/>
      <c r="D91" s="102"/>
      <c r="E91" s="102"/>
      <c r="F91" s="158" t="e">
        <f t="shared" si="1"/>
        <v>#DIV/0!</v>
      </c>
    </row>
    <row r="92" spans="1:6" ht="14.25" hidden="1">
      <c r="A92" s="100" t="s">
        <v>619</v>
      </c>
      <c r="B92" s="101" t="s">
        <v>490</v>
      </c>
      <c r="C92" s="102"/>
      <c r="D92" s="102"/>
      <c r="E92" s="102"/>
      <c r="F92" s="158" t="e">
        <f t="shared" si="1"/>
        <v>#DIV/0!</v>
      </c>
    </row>
    <row r="93" spans="1:6" ht="14.25" hidden="1">
      <c r="A93" s="100" t="s">
        <v>637</v>
      </c>
      <c r="B93" s="101" t="s">
        <v>491</v>
      </c>
      <c r="C93" s="102"/>
      <c r="D93" s="102"/>
      <c r="E93" s="102"/>
      <c r="F93" s="158" t="e">
        <f t="shared" si="1"/>
        <v>#DIV/0!</v>
      </c>
    </row>
    <row r="94" spans="1:6" ht="14.25" hidden="1">
      <c r="A94" s="100" t="s">
        <v>492</v>
      </c>
      <c r="B94" s="101" t="s">
        <v>493</v>
      </c>
      <c r="C94" s="102"/>
      <c r="D94" s="102"/>
      <c r="E94" s="102"/>
      <c r="F94" s="158" t="e">
        <f t="shared" si="1"/>
        <v>#DIV/0!</v>
      </c>
    </row>
    <row r="95" spans="1:6" s="97" customFormat="1" ht="15">
      <c r="A95" s="119" t="s">
        <v>638</v>
      </c>
      <c r="B95" s="120" t="s">
        <v>494</v>
      </c>
      <c r="C95" s="121">
        <f>C82+C88</f>
        <v>12913</v>
      </c>
      <c r="D95" s="121">
        <f>D82+D88</f>
        <v>12395</v>
      </c>
      <c r="E95" s="121">
        <f>E82+E88</f>
        <v>7285</v>
      </c>
      <c r="F95" s="168">
        <f t="shared" si="1"/>
        <v>0.5877369907220653</v>
      </c>
    </row>
    <row r="96" spans="1:22" s="97" customFormat="1" ht="15">
      <c r="A96" s="136" t="s">
        <v>621</v>
      </c>
      <c r="B96" s="137"/>
      <c r="C96" s="138">
        <f>C66+C95</f>
        <v>40650</v>
      </c>
      <c r="D96" s="138">
        <f>D66+D95</f>
        <v>42367</v>
      </c>
      <c r="E96" s="138">
        <f>E66+E95</f>
        <v>47628</v>
      </c>
      <c r="F96" s="179">
        <f t="shared" si="1"/>
        <v>1.1241768357448014</v>
      </c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</row>
  </sheetData>
  <sheetProtection/>
  <mergeCells count="2">
    <mergeCell ref="A1:E1"/>
    <mergeCell ref="A2:E2"/>
  </mergeCells>
  <printOptions/>
  <pageMargins left="0.15748031496062992" right="0.7086614173228347" top="0.4330708661417323" bottom="0.7480314960629921" header="0.31496062992125984" footer="0.31496062992125984"/>
  <pageSetup fitToHeight="2" fitToWidth="1" horizontalDpi="300" verticalDpi="300" orientation="portrait" paperSize="9" scale="31" r:id="rId1"/>
  <headerFooter>
    <oddHeader xml:space="preserve">&amp;R2. melléklet a .......................) önkormányzati rendelethez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C34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86.28125" style="0" customWidth="1"/>
    <col min="2" max="2" width="25.57421875" style="0" bestFit="1" customWidth="1"/>
    <col min="3" max="3" width="18.421875" style="0" customWidth="1"/>
  </cols>
  <sheetData>
    <row r="1" spans="1:3" ht="25.5" customHeight="1">
      <c r="A1" s="235" t="s">
        <v>778</v>
      </c>
      <c r="B1" s="236"/>
      <c r="C1" s="236"/>
    </row>
    <row r="2" spans="1:3" ht="23.25" customHeight="1">
      <c r="A2" s="237" t="s">
        <v>691</v>
      </c>
      <c r="B2" s="242"/>
      <c r="C2" s="242"/>
    </row>
    <row r="3" ht="14.25">
      <c r="A3" s="1"/>
    </row>
    <row r="4" ht="14.25">
      <c r="A4" s="1"/>
    </row>
    <row r="5" spans="1:3" ht="51" customHeight="1">
      <c r="A5" s="33" t="s">
        <v>690</v>
      </c>
      <c r="B5" s="34" t="s">
        <v>737</v>
      </c>
      <c r="C5" s="38" t="s">
        <v>750</v>
      </c>
    </row>
    <row r="6" spans="1:3" ht="15" customHeight="1" hidden="1">
      <c r="A6" s="34" t="s">
        <v>664</v>
      </c>
      <c r="B6" s="35"/>
      <c r="C6" s="20"/>
    </row>
    <row r="7" spans="1:3" ht="15" customHeight="1" hidden="1">
      <c r="A7" s="34" t="s">
        <v>665</v>
      </c>
      <c r="B7" s="35"/>
      <c r="C7" s="20"/>
    </row>
    <row r="8" spans="1:3" ht="15" customHeight="1" hidden="1">
      <c r="A8" s="34" t="s">
        <v>666</v>
      </c>
      <c r="B8" s="35"/>
      <c r="C8" s="20"/>
    </row>
    <row r="9" spans="1:3" ht="15" customHeight="1" hidden="1">
      <c r="A9" s="34" t="s">
        <v>667</v>
      </c>
      <c r="B9" s="35"/>
      <c r="C9" s="20"/>
    </row>
    <row r="10" spans="1:3" ht="15" customHeight="1">
      <c r="A10" s="33" t="s">
        <v>685</v>
      </c>
      <c r="B10" s="35"/>
      <c r="C10" s="20"/>
    </row>
    <row r="11" spans="1:3" ht="15" customHeight="1" hidden="1">
      <c r="A11" s="34" t="s">
        <v>668</v>
      </c>
      <c r="B11" s="35"/>
      <c r="C11" s="20"/>
    </row>
    <row r="12" spans="1:3" ht="15" customHeight="1" hidden="1">
      <c r="A12" s="34" t="s">
        <v>669</v>
      </c>
      <c r="B12" s="35"/>
      <c r="C12" s="20"/>
    </row>
    <row r="13" spans="1:3" ht="15" customHeight="1" hidden="1">
      <c r="A13" s="34" t="s">
        <v>670</v>
      </c>
      <c r="B13" s="35"/>
      <c r="C13" s="20"/>
    </row>
    <row r="14" spans="1:3" ht="15" customHeight="1" hidden="1">
      <c r="A14" s="34" t="s">
        <v>671</v>
      </c>
      <c r="B14" s="35"/>
      <c r="C14" s="20"/>
    </row>
    <row r="15" spans="1:3" ht="15" customHeight="1">
      <c r="A15" s="34" t="s">
        <v>672</v>
      </c>
      <c r="B15" s="35">
        <v>1</v>
      </c>
      <c r="C15" s="77">
        <f>SUM(B15)</f>
        <v>1</v>
      </c>
    </row>
    <row r="16" spans="1:3" ht="15" customHeight="1" hidden="1">
      <c r="A16" s="34" t="s">
        <v>673</v>
      </c>
      <c r="B16" s="35"/>
      <c r="C16" s="20"/>
    </row>
    <row r="17" spans="1:3" ht="15" customHeight="1" hidden="1">
      <c r="A17" s="34" t="s">
        <v>674</v>
      </c>
      <c r="B17" s="35"/>
      <c r="C17" s="20"/>
    </row>
    <row r="18" spans="1:3" ht="15" customHeight="1">
      <c r="A18" s="33" t="s">
        <v>686</v>
      </c>
      <c r="B18" s="76">
        <f>SUM(B11:B17)</f>
        <v>1</v>
      </c>
      <c r="C18" s="76">
        <f>SUM(C11:C17)</f>
        <v>1</v>
      </c>
    </row>
    <row r="19" spans="1:3" ht="15" customHeight="1" hidden="1">
      <c r="A19" s="34" t="s">
        <v>675</v>
      </c>
      <c r="B19" s="35"/>
      <c r="C19" s="76"/>
    </row>
    <row r="20" spans="1:3" ht="15" customHeight="1" hidden="1">
      <c r="A20" s="34" t="s">
        <v>676</v>
      </c>
      <c r="B20" s="35"/>
      <c r="C20" s="76"/>
    </row>
    <row r="21" spans="1:3" ht="15" customHeight="1">
      <c r="A21" s="34" t="s">
        <v>677</v>
      </c>
      <c r="B21" s="35">
        <v>4</v>
      </c>
      <c r="C21" s="35">
        <f>SUM(B21)</f>
        <v>4</v>
      </c>
    </row>
    <row r="22" spans="1:3" ht="15" customHeight="1">
      <c r="A22" s="33" t="s">
        <v>687</v>
      </c>
      <c r="B22" s="76">
        <f>SUM(B21)</f>
        <v>4</v>
      </c>
      <c r="C22" s="76">
        <f>SUM(C21)</f>
        <v>4</v>
      </c>
    </row>
    <row r="23" spans="1:3" ht="15" customHeight="1">
      <c r="A23" s="34" t="s">
        <v>678</v>
      </c>
      <c r="B23" s="35">
        <v>1</v>
      </c>
      <c r="C23" s="35">
        <f>SUM(B23)</f>
        <v>1</v>
      </c>
    </row>
    <row r="24" spans="1:3" ht="15" customHeight="1">
      <c r="A24" s="34" t="s">
        <v>679</v>
      </c>
      <c r="B24" s="35">
        <v>3</v>
      </c>
      <c r="C24" s="35">
        <f>SUM(B24)</f>
        <v>3</v>
      </c>
    </row>
    <row r="25" spans="1:3" ht="15" customHeight="1">
      <c r="A25" s="34" t="s">
        <v>680</v>
      </c>
      <c r="B25" s="35">
        <v>1</v>
      </c>
      <c r="C25" s="35">
        <f>SUM(B25)</f>
        <v>1</v>
      </c>
    </row>
    <row r="26" spans="1:3" ht="15" customHeight="1">
      <c r="A26" s="33" t="s">
        <v>688</v>
      </c>
      <c r="B26" s="76">
        <f>SUM(B23:B25)</f>
        <v>5</v>
      </c>
      <c r="C26" s="76">
        <f>SUM(C23:C25)</f>
        <v>5</v>
      </c>
    </row>
    <row r="27" spans="1:3" ht="25.5">
      <c r="A27" s="33" t="s">
        <v>689</v>
      </c>
      <c r="B27" s="76">
        <v>1</v>
      </c>
      <c r="C27" s="76">
        <v>1</v>
      </c>
    </row>
    <row r="28" spans="1:3" ht="15" customHeight="1" hidden="1">
      <c r="A28" s="34" t="s">
        <v>681</v>
      </c>
      <c r="B28" s="76"/>
      <c r="C28" s="76"/>
    </row>
    <row r="29" spans="1:3" ht="15" customHeight="1" hidden="1">
      <c r="A29" s="34" t="s">
        <v>682</v>
      </c>
      <c r="B29" s="76"/>
      <c r="C29" s="76"/>
    </row>
    <row r="30" spans="1:3" ht="15" customHeight="1" hidden="1">
      <c r="A30" s="34" t="s">
        <v>683</v>
      </c>
      <c r="B30" s="76"/>
      <c r="C30" s="76"/>
    </row>
    <row r="31" spans="1:3" ht="15" customHeight="1" hidden="1">
      <c r="A31" s="34" t="s">
        <v>684</v>
      </c>
      <c r="B31" s="76"/>
      <c r="C31" s="76"/>
    </row>
    <row r="32" spans="1:3" ht="25.5">
      <c r="A32" s="33" t="s">
        <v>11</v>
      </c>
      <c r="B32" s="76">
        <v>4</v>
      </c>
      <c r="C32" s="76">
        <v>4</v>
      </c>
    </row>
    <row r="33" spans="1:2" ht="14.25">
      <c r="A33" s="239"/>
      <c r="B33" s="240"/>
    </row>
    <row r="34" spans="1:2" ht="14.25">
      <c r="A34" s="241"/>
      <c r="B34" s="240"/>
    </row>
  </sheetData>
  <sheetProtection/>
  <mergeCells count="4">
    <mergeCell ref="A33:B33"/>
    <mergeCell ref="A34:B34"/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  <headerFooter>
    <oddHeader xml:space="preserve">&amp;R3. melléklet a ............................ önkormányzati rendelethez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49"/>
  <sheetViews>
    <sheetView view="pageLayout" workbookViewId="0" topLeftCell="B1">
      <selection activeCell="I22" sqref="I2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11.57421875" style="0" customWidth="1"/>
    <col min="4" max="4" width="13.28125" style="0" customWidth="1"/>
    <col min="5" max="5" width="12.00390625" style="0" bestFit="1" customWidth="1"/>
  </cols>
  <sheetData>
    <row r="1" spans="1:5" ht="21.75" customHeight="1">
      <c r="A1" s="243" t="s">
        <v>778</v>
      </c>
      <c r="B1" s="244"/>
      <c r="C1" s="244"/>
      <c r="D1" s="244"/>
      <c r="E1" s="244"/>
    </row>
    <row r="2" spans="1:5" ht="26.25" customHeight="1">
      <c r="A2" s="245" t="s">
        <v>751</v>
      </c>
      <c r="B2" s="244"/>
      <c r="C2" s="244"/>
      <c r="D2" s="244"/>
      <c r="E2" s="244"/>
    </row>
    <row r="4" spans="1:5" ht="14.25" customHeight="1">
      <c r="A4" s="251" t="s">
        <v>748</v>
      </c>
      <c r="B4" s="249" t="s">
        <v>202</v>
      </c>
      <c r="C4" s="246" t="s">
        <v>749</v>
      </c>
      <c r="D4" s="247"/>
      <c r="E4" s="248"/>
    </row>
    <row r="5" spans="1:5" ht="27.75" customHeight="1">
      <c r="A5" s="250"/>
      <c r="B5" s="250"/>
      <c r="C5" s="3" t="s">
        <v>754</v>
      </c>
      <c r="D5" s="3" t="s">
        <v>9</v>
      </c>
      <c r="E5" s="45" t="s">
        <v>10</v>
      </c>
    </row>
    <row r="6" spans="1:5" ht="14.25">
      <c r="A6" s="20"/>
      <c r="B6" s="20"/>
      <c r="C6" s="20"/>
      <c r="D6" s="20"/>
      <c r="E6" s="20"/>
    </row>
    <row r="7" spans="1:5" ht="14.25">
      <c r="A7" s="14" t="s">
        <v>304</v>
      </c>
      <c r="B7" s="8" t="s">
        <v>305</v>
      </c>
      <c r="C7" s="84"/>
      <c r="D7" s="84"/>
      <c r="E7" s="84"/>
    </row>
    <row r="8" spans="1:5" ht="14.25" hidden="1">
      <c r="A8" s="12"/>
      <c r="B8" s="6"/>
      <c r="C8" s="20"/>
      <c r="D8" s="20"/>
      <c r="E8" s="20"/>
    </row>
    <row r="9" spans="1:5" ht="14.25" hidden="1">
      <c r="A9" s="12"/>
      <c r="B9" s="6"/>
      <c r="C9" s="20"/>
      <c r="D9" s="20"/>
      <c r="E9" s="20"/>
    </row>
    <row r="10" spans="1:5" ht="14.25" hidden="1">
      <c r="A10" s="12"/>
      <c r="B10" s="6"/>
      <c r="C10" s="20"/>
      <c r="D10" s="20"/>
      <c r="E10" s="20"/>
    </row>
    <row r="11" spans="1:5" ht="14.25">
      <c r="A11" s="14" t="s">
        <v>537</v>
      </c>
      <c r="B11" s="8" t="s">
        <v>306</v>
      </c>
      <c r="C11" s="83">
        <v>0</v>
      </c>
      <c r="D11" s="83">
        <v>1207</v>
      </c>
      <c r="E11" s="83">
        <v>1207</v>
      </c>
    </row>
    <row r="12" spans="1:5" ht="14.25">
      <c r="A12" s="12" t="s">
        <v>756</v>
      </c>
      <c r="B12" s="6"/>
      <c r="C12" s="20"/>
      <c r="D12" s="20"/>
      <c r="E12" s="75"/>
    </row>
    <row r="13" spans="1:5" ht="14.25" hidden="1">
      <c r="A13" s="12"/>
      <c r="B13" s="6"/>
      <c r="C13" s="20"/>
      <c r="D13" s="20"/>
      <c r="E13" s="20"/>
    </row>
    <row r="14" spans="1:5" ht="14.25" hidden="1">
      <c r="A14" s="12"/>
      <c r="B14" s="6"/>
      <c r="C14" s="20"/>
      <c r="D14" s="20"/>
      <c r="E14" s="20"/>
    </row>
    <row r="15" spans="1:5" ht="14.25" hidden="1">
      <c r="A15" s="12"/>
      <c r="B15" s="6"/>
      <c r="C15" s="20"/>
      <c r="D15" s="20"/>
      <c r="E15" s="20"/>
    </row>
    <row r="16" spans="1:5" ht="14.25">
      <c r="A16" s="7" t="s">
        <v>307</v>
      </c>
      <c r="B16" s="8" t="s">
        <v>308</v>
      </c>
      <c r="C16" s="84"/>
      <c r="D16" s="83">
        <v>72</v>
      </c>
      <c r="E16" s="83">
        <v>24</v>
      </c>
    </row>
    <row r="17" spans="1:5" ht="14.25">
      <c r="A17" s="5" t="s">
        <v>785</v>
      </c>
      <c r="B17" s="6"/>
      <c r="C17" s="20"/>
      <c r="D17" s="20"/>
      <c r="E17" s="155">
        <v>24</v>
      </c>
    </row>
    <row r="18" spans="1:5" ht="14.25" hidden="1">
      <c r="A18" s="5"/>
      <c r="B18" s="6"/>
      <c r="C18" s="20"/>
      <c r="D18" s="20"/>
      <c r="E18" s="189"/>
    </row>
    <row r="19" spans="1:5" ht="14.25" hidden="1">
      <c r="A19" s="5"/>
      <c r="B19" s="6"/>
      <c r="C19" s="20"/>
      <c r="D19" s="20"/>
      <c r="E19" s="189"/>
    </row>
    <row r="20" spans="1:5" ht="14.25">
      <c r="A20" s="14" t="s">
        <v>309</v>
      </c>
      <c r="B20" s="8" t="s">
        <v>310</v>
      </c>
      <c r="C20" s="83">
        <v>1594</v>
      </c>
      <c r="D20" s="83">
        <v>387</v>
      </c>
      <c r="E20" s="83">
        <v>123</v>
      </c>
    </row>
    <row r="21" spans="1:5" ht="14.25">
      <c r="A21" s="12" t="s">
        <v>786</v>
      </c>
      <c r="B21" s="6"/>
      <c r="C21" s="20"/>
      <c r="D21" s="20"/>
      <c r="E21" s="155">
        <v>55</v>
      </c>
    </row>
    <row r="22" spans="1:5" ht="14.25">
      <c r="A22" s="12" t="s">
        <v>787</v>
      </c>
      <c r="B22" s="6"/>
      <c r="C22" s="20"/>
      <c r="D22" s="20"/>
      <c r="E22" s="155">
        <v>68</v>
      </c>
    </row>
    <row r="23" spans="1:5" ht="14.25" hidden="1">
      <c r="A23" s="12"/>
      <c r="B23" s="6"/>
      <c r="C23" s="20"/>
      <c r="D23" s="20"/>
      <c r="E23" s="189"/>
    </row>
    <row r="24" spans="1:5" ht="14.25" hidden="1">
      <c r="A24" s="12"/>
      <c r="B24" s="6"/>
      <c r="C24" s="20"/>
      <c r="D24" s="20"/>
      <c r="E24" s="189"/>
    </row>
    <row r="25" spans="1:5" ht="14.25">
      <c r="A25" s="14" t="s">
        <v>311</v>
      </c>
      <c r="B25" s="8" t="s">
        <v>312</v>
      </c>
      <c r="C25" s="84"/>
      <c r="D25" s="84"/>
      <c r="E25" s="79"/>
    </row>
    <row r="26" spans="1:5" ht="14.25" hidden="1">
      <c r="A26" s="12"/>
      <c r="B26" s="6"/>
      <c r="C26" s="20"/>
      <c r="D26" s="20"/>
      <c r="E26" s="20"/>
    </row>
    <row r="27" spans="1:5" ht="14.25" hidden="1">
      <c r="A27" s="12"/>
      <c r="B27" s="6"/>
      <c r="C27" s="20"/>
      <c r="D27" s="20"/>
      <c r="E27" s="20"/>
    </row>
    <row r="28" spans="1:5" ht="14.25">
      <c r="A28" s="7" t="s">
        <v>313</v>
      </c>
      <c r="B28" s="8" t="s">
        <v>314</v>
      </c>
      <c r="C28" s="84"/>
      <c r="D28" s="84"/>
      <c r="E28" s="84"/>
    </row>
    <row r="29" spans="1:5" ht="14.25">
      <c r="A29" s="7" t="s">
        <v>315</v>
      </c>
      <c r="B29" s="8" t="s">
        <v>316</v>
      </c>
      <c r="C29" s="83">
        <v>430</v>
      </c>
      <c r="D29" s="83">
        <v>449</v>
      </c>
      <c r="E29" s="83">
        <v>365</v>
      </c>
    </row>
    <row r="30" spans="1:5" ht="15">
      <c r="A30" s="17" t="s">
        <v>538</v>
      </c>
      <c r="B30" s="9" t="s">
        <v>317</v>
      </c>
      <c r="C30" s="78">
        <f>SUM(C29,C20,C11,C16)</f>
        <v>2024</v>
      </c>
      <c r="D30" s="78">
        <f>SUM(D29,D20,D11,D16)</f>
        <v>2115</v>
      </c>
      <c r="E30" s="78">
        <f>SUM(E29,E20,E11,E16)</f>
        <v>1719</v>
      </c>
    </row>
    <row r="31" spans="1:5" ht="15">
      <c r="A31" s="19"/>
      <c r="B31" s="8"/>
      <c r="C31" s="20"/>
      <c r="D31" s="20"/>
      <c r="E31" s="20"/>
    </row>
    <row r="32" spans="1:5" ht="15" hidden="1">
      <c r="A32" s="19"/>
      <c r="B32" s="8"/>
      <c r="C32" s="20"/>
      <c r="D32" s="20"/>
      <c r="E32" s="20"/>
    </row>
    <row r="33" spans="1:5" ht="15" hidden="1">
      <c r="A33" s="19"/>
      <c r="B33" s="8"/>
      <c r="C33" s="20"/>
      <c r="D33" s="20"/>
      <c r="E33" s="20"/>
    </row>
    <row r="34" spans="1:5" ht="15" hidden="1">
      <c r="A34" s="19"/>
      <c r="B34" s="8"/>
      <c r="C34" s="20"/>
      <c r="D34" s="20"/>
      <c r="E34" s="20"/>
    </row>
    <row r="35" spans="1:5" ht="14.25">
      <c r="A35" s="14" t="s">
        <v>318</v>
      </c>
      <c r="B35" s="8" t="s">
        <v>319</v>
      </c>
      <c r="C35" s="83">
        <v>1575</v>
      </c>
      <c r="D35" s="83">
        <v>3612</v>
      </c>
      <c r="E35" s="83">
        <v>0</v>
      </c>
    </row>
    <row r="36" spans="1:5" ht="14.25">
      <c r="A36" s="12" t="s">
        <v>757</v>
      </c>
      <c r="B36" s="6"/>
      <c r="C36" s="20"/>
      <c r="D36" s="20"/>
      <c r="E36" s="145">
        <v>0</v>
      </c>
    </row>
    <row r="37" spans="1:5" ht="14.25" hidden="1">
      <c r="A37" s="12"/>
      <c r="B37" s="6"/>
      <c r="C37" s="20"/>
      <c r="D37" s="20"/>
      <c r="E37" s="20"/>
    </row>
    <row r="38" spans="1:5" ht="14.25" hidden="1">
      <c r="A38" s="12"/>
      <c r="B38" s="6"/>
      <c r="C38" s="20"/>
      <c r="D38" s="20"/>
      <c r="E38" s="20"/>
    </row>
    <row r="39" spans="1:5" ht="14.25" hidden="1">
      <c r="A39" s="12"/>
      <c r="B39" s="6"/>
      <c r="C39" s="20"/>
      <c r="D39" s="20"/>
      <c r="E39" s="20"/>
    </row>
    <row r="40" spans="1:5" ht="14.25">
      <c r="A40" s="14" t="s">
        <v>320</v>
      </c>
      <c r="B40" s="8" t="s">
        <v>321</v>
      </c>
      <c r="C40" s="84"/>
      <c r="D40" s="84"/>
      <c r="E40" s="84"/>
    </row>
    <row r="41" spans="1:5" ht="14.25" hidden="1">
      <c r="A41" s="12"/>
      <c r="B41" s="6"/>
      <c r="C41" s="20"/>
      <c r="D41" s="20"/>
      <c r="E41" s="20"/>
    </row>
    <row r="42" spans="1:5" ht="14.25" hidden="1">
      <c r="A42" s="12"/>
      <c r="B42" s="6"/>
      <c r="C42" s="20"/>
      <c r="D42" s="20"/>
      <c r="E42" s="20"/>
    </row>
    <row r="43" spans="1:5" ht="14.25" hidden="1">
      <c r="A43" s="12"/>
      <c r="B43" s="6"/>
      <c r="C43" s="20"/>
      <c r="D43" s="20"/>
      <c r="E43" s="20"/>
    </row>
    <row r="44" spans="1:5" ht="14.25" hidden="1">
      <c r="A44" s="12"/>
      <c r="B44" s="6"/>
      <c r="C44" s="20"/>
      <c r="D44" s="20"/>
      <c r="E44" s="20"/>
    </row>
    <row r="45" spans="1:5" ht="14.25">
      <c r="A45" s="14" t="s">
        <v>322</v>
      </c>
      <c r="B45" s="8" t="s">
        <v>323</v>
      </c>
      <c r="C45" s="84"/>
      <c r="D45" s="84"/>
      <c r="E45" s="84"/>
    </row>
    <row r="46" spans="1:5" ht="14.25">
      <c r="A46" s="14" t="s">
        <v>324</v>
      </c>
      <c r="B46" s="8" t="s">
        <v>325</v>
      </c>
      <c r="C46" s="83">
        <v>425</v>
      </c>
      <c r="D46" s="83">
        <v>976</v>
      </c>
      <c r="E46" s="83">
        <v>0</v>
      </c>
    </row>
    <row r="47" spans="1:5" ht="15">
      <c r="A47" s="17" t="s">
        <v>539</v>
      </c>
      <c r="B47" s="9" t="s">
        <v>326</v>
      </c>
      <c r="C47" s="78">
        <f>C35+C40+C45+C46</f>
        <v>2000</v>
      </c>
      <c r="D47" s="78">
        <f>D35+D40+D45+D46</f>
        <v>4588</v>
      </c>
      <c r="E47" s="78">
        <f>E35+E40+E45+E46</f>
        <v>0</v>
      </c>
    </row>
    <row r="49" spans="1:5" ht="14.25">
      <c r="A49" s="4"/>
      <c r="B49" s="4"/>
      <c r="C49" s="4"/>
      <c r="D49" s="4"/>
      <c r="E49" s="4"/>
    </row>
  </sheetData>
  <sheetProtection/>
  <mergeCells count="5">
    <mergeCell ref="A1:E1"/>
    <mergeCell ref="A2:E2"/>
    <mergeCell ref="C4:E4"/>
    <mergeCell ref="B4:B5"/>
    <mergeCell ref="A4:A5"/>
  </mergeCells>
  <printOptions/>
  <pageMargins left="0.4330708661417323" right="0.4330708661417323" top="0.7480314960629921" bottom="0.7480314960629921" header="0.31496062992125984" footer="0.31496062992125984"/>
  <pageSetup fitToHeight="1" fitToWidth="1" horizontalDpi="300" verticalDpi="300" orientation="portrait" paperSize="9" scale="84" r:id="rId1"/>
  <headerFooter>
    <oddHeader xml:space="preserve">&amp;R4. melléklet a .........................önkormányzati rendelethez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D16"/>
  <sheetViews>
    <sheetView view="pageLayout" workbookViewId="0" topLeftCell="A1">
      <selection activeCell="D21" sqref="D21"/>
    </sheetView>
  </sheetViews>
  <sheetFormatPr defaultColWidth="9.140625" defaultRowHeight="15"/>
  <cols>
    <col min="1" max="1" width="36.421875" style="0" customWidth="1"/>
    <col min="2" max="2" width="10.140625" style="0" customWidth="1"/>
    <col min="3" max="4" width="18.8515625" style="0" customWidth="1"/>
  </cols>
  <sheetData>
    <row r="1" spans="1:4" ht="24" customHeight="1">
      <c r="A1" s="235" t="s">
        <v>778</v>
      </c>
      <c r="B1" s="236"/>
      <c r="C1" s="236"/>
      <c r="D1" s="236"/>
    </row>
    <row r="2" spans="1:4" ht="23.25" customHeight="1">
      <c r="A2" s="237" t="s">
        <v>752</v>
      </c>
      <c r="B2" s="238"/>
      <c r="C2" s="238"/>
      <c r="D2" s="238"/>
    </row>
    <row r="3" ht="17.25">
      <c r="A3" s="28"/>
    </row>
    <row r="5" spans="1:4" ht="14.25" customHeight="1">
      <c r="A5" s="251" t="s">
        <v>201</v>
      </c>
      <c r="B5" s="249" t="s">
        <v>202</v>
      </c>
      <c r="C5" s="252" t="s">
        <v>749</v>
      </c>
      <c r="D5" s="253"/>
    </row>
    <row r="6" spans="1:4" ht="14.25">
      <c r="A6" s="250"/>
      <c r="B6" s="250"/>
      <c r="C6" s="3" t="s">
        <v>754</v>
      </c>
      <c r="D6" s="3" t="s">
        <v>9</v>
      </c>
    </row>
    <row r="7" spans="1:4" ht="14.25">
      <c r="A7" s="20"/>
      <c r="B7" s="20"/>
      <c r="C7" s="20"/>
      <c r="D7" s="20"/>
    </row>
    <row r="8" spans="1:4" ht="14.25">
      <c r="A8" s="20"/>
      <c r="B8" s="20"/>
      <c r="C8" s="20"/>
      <c r="D8" s="20"/>
    </row>
    <row r="9" spans="1:4" ht="14.25">
      <c r="A9" s="20"/>
      <c r="B9" s="20"/>
      <c r="C9" s="20"/>
      <c r="D9" s="20"/>
    </row>
    <row r="10" spans="1:4" ht="14.25">
      <c r="A10" s="20"/>
      <c r="B10" s="20"/>
      <c r="C10" s="20"/>
      <c r="D10" s="20"/>
    </row>
    <row r="11" spans="1:4" ht="14.25">
      <c r="A11" s="47" t="s">
        <v>747</v>
      </c>
      <c r="B11" s="48" t="s">
        <v>302</v>
      </c>
      <c r="C11" s="146">
        <v>6692</v>
      </c>
      <c r="D11" s="146">
        <v>2965</v>
      </c>
    </row>
    <row r="12" spans="1:4" ht="14.25">
      <c r="A12" s="14"/>
      <c r="B12" s="8"/>
      <c r="C12" s="20"/>
      <c r="D12" s="20"/>
    </row>
    <row r="13" spans="1:4" ht="14.25">
      <c r="A13" s="14"/>
      <c r="B13" s="8"/>
      <c r="C13" s="20"/>
      <c r="D13" s="20"/>
    </row>
    <row r="14" spans="1:4" ht="14.25">
      <c r="A14" s="14"/>
      <c r="B14" s="8"/>
      <c r="C14" s="20"/>
      <c r="D14" s="20"/>
    </row>
    <row r="15" spans="1:4" ht="14.25">
      <c r="A15" s="14"/>
      <c r="B15" s="8"/>
      <c r="C15" s="20"/>
      <c r="D15" s="20"/>
    </row>
    <row r="16" spans="1:4" ht="14.25">
      <c r="A16" s="47" t="s">
        <v>746</v>
      </c>
      <c r="B16" s="48" t="s">
        <v>302</v>
      </c>
      <c r="C16" s="49"/>
      <c r="D16" s="49"/>
    </row>
  </sheetData>
  <sheetProtection/>
  <mergeCells count="5">
    <mergeCell ref="A1:D1"/>
    <mergeCell ref="A2:D2"/>
    <mergeCell ref="A5:A6"/>
    <mergeCell ref="B5:B6"/>
    <mergeCell ref="C5:D5"/>
  </mergeCells>
  <printOptions/>
  <pageMargins left="0.3937007874015748" right="0.4330708661417323" top="0.7480314960629921" bottom="0.7480314960629921" header="0.31496062992125984" footer="0.31496062992125984"/>
  <pageSetup horizontalDpi="300" verticalDpi="300" orientation="portrait" paperSize="9" scale="105" r:id="rId1"/>
  <headerFooter>
    <oddHeader xml:space="preserve">&amp;R5. melléklet a ........................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40"/>
  <sheetViews>
    <sheetView view="pageLayout" workbookViewId="0" topLeftCell="A1">
      <selection activeCell="D40" sqref="D40:E40"/>
    </sheetView>
  </sheetViews>
  <sheetFormatPr defaultColWidth="9.140625" defaultRowHeight="15"/>
  <cols>
    <col min="1" max="1" width="82.421875" style="0" customWidth="1"/>
    <col min="3" max="3" width="12.421875" style="0" customWidth="1"/>
    <col min="4" max="4" width="13.57421875" style="0" customWidth="1"/>
    <col min="5" max="5" width="12.421875" style="0" customWidth="1"/>
  </cols>
  <sheetData>
    <row r="1" spans="1:5" ht="28.5" customHeight="1">
      <c r="A1" s="235" t="s">
        <v>778</v>
      </c>
      <c r="B1" s="236"/>
      <c r="C1" s="236"/>
      <c r="D1" s="254"/>
      <c r="E1" s="254"/>
    </row>
    <row r="2" spans="1:5" ht="27" customHeight="1">
      <c r="A2" s="237" t="s">
        <v>8</v>
      </c>
      <c r="B2" s="237"/>
      <c r="C2" s="237"/>
      <c r="D2" s="254"/>
      <c r="E2" s="254"/>
    </row>
    <row r="3" spans="1:3" ht="18.75" customHeight="1">
      <c r="A3" s="40"/>
      <c r="B3" s="42"/>
      <c r="C3" s="42"/>
    </row>
    <row r="4" ht="23.25" customHeight="1">
      <c r="A4" s="4" t="s">
        <v>749</v>
      </c>
    </row>
    <row r="5" spans="1:5" ht="26.25">
      <c r="A5" s="27" t="s">
        <v>748</v>
      </c>
      <c r="B5" s="3" t="s">
        <v>202</v>
      </c>
      <c r="C5" s="39" t="s">
        <v>754</v>
      </c>
      <c r="D5" s="45" t="s">
        <v>9</v>
      </c>
      <c r="E5" s="39" t="s">
        <v>10</v>
      </c>
    </row>
    <row r="6" spans="1:5" ht="14.25" hidden="1">
      <c r="A6" s="11" t="s">
        <v>503</v>
      </c>
      <c r="B6" s="6" t="s">
        <v>281</v>
      </c>
      <c r="C6" s="20"/>
      <c r="D6" s="20"/>
      <c r="E6" s="20"/>
    </row>
    <row r="7" spans="1:5" ht="14.25" hidden="1">
      <c r="A7" s="11" t="s">
        <v>504</v>
      </c>
      <c r="B7" s="6" t="s">
        <v>281</v>
      </c>
      <c r="C7" s="20"/>
      <c r="D7" s="75"/>
      <c r="E7" s="75"/>
    </row>
    <row r="8" spans="1:5" ht="14.25" hidden="1">
      <c r="A8" s="11" t="s">
        <v>505</v>
      </c>
      <c r="B8" s="6" t="s">
        <v>281</v>
      </c>
      <c r="C8" s="20"/>
      <c r="D8" s="75"/>
      <c r="E8" s="75"/>
    </row>
    <row r="9" spans="1:5" ht="14.25" hidden="1">
      <c r="A9" s="11" t="s">
        <v>506</v>
      </c>
      <c r="B9" s="6" t="s">
        <v>281</v>
      </c>
      <c r="C9" s="20"/>
      <c r="D9" s="75"/>
      <c r="E9" s="75"/>
    </row>
    <row r="10" spans="1:5" ht="14.25" hidden="1">
      <c r="A10" s="12" t="s">
        <v>507</v>
      </c>
      <c r="B10" s="6" t="s">
        <v>281</v>
      </c>
      <c r="C10" s="20"/>
      <c r="D10" s="75"/>
      <c r="E10" s="75"/>
    </row>
    <row r="11" spans="1:5" ht="14.25">
      <c r="A11" s="12"/>
      <c r="B11" s="6"/>
      <c r="C11" s="20"/>
      <c r="D11" s="75"/>
      <c r="E11" s="75"/>
    </row>
    <row r="12" spans="1:5" ht="14.25">
      <c r="A12" s="14" t="s">
        <v>502</v>
      </c>
      <c r="B12" s="8" t="s">
        <v>279</v>
      </c>
      <c r="C12" s="84"/>
      <c r="D12" s="83">
        <v>0</v>
      </c>
      <c r="E12" s="83">
        <v>0</v>
      </c>
    </row>
    <row r="13" spans="1:5" ht="14.25">
      <c r="A13" s="12" t="s">
        <v>508</v>
      </c>
      <c r="B13" s="6" t="s">
        <v>281</v>
      </c>
      <c r="C13" s="75"/>
      <c r="D13" s="80">
        <v>0</v>
      </c>
      <c r="E13" s="80">
        <v>0</v>
      </c>
    </row>
    <row r="14" spans="1:5" ht="14.25">
      <c r="A14" s="14" t="s">
        <v>3</v>
      </c>
      <c r="B14" s="13" t="s">
        <v>281</v>
      </c>
      <c r="C14" s="75"/>
      <c r="D14" s="81">
        <v>279</v>
      </c>
      <c r="E14" s="81">
        <v>279</v>
      </c>
    </row>
    <row r="15" spans="1:5" ht="14.25">
      <c r="A15" s="11" t="s">
        <v>509</v>
      </c>
      <c r="B15" s="6" t="s">
        <v>282</v>
      </c>
      <c r="C15" s="75">
        <v>137</v>
      </c>
      <c r="D15" s="80">
        <v>54</v>
      </c>
      <c r="E15" s="80">
        <v>54</v>
      </c>
    </row>
    <row r="16" spans="1:5" ht="14.25">
      <c r="A16" s="15" t="s">
        <v>2</v>
      </c>
      <c r="B16" s="13" t="s">
        <v>282</v>
      </c>
      <c r="C16" s="75">
        <v>137</v>
      </c>
      <c r="D16" s="81">
        <f>SUM(D15)</f>
        <v>54</v>
      </c>
      <c r="E16" s="81">
        <f>SUM(E15)</f>
        <v>54</v>
      </c>
    </row>
    <row r="17" spans="1:5" ht="14.25" hidden="1">
      <c r="A17" s="11" t="s">
        <v>510</v>
      </c>
      <c r="B17" s="6" t="s">
        <v>283</v>
      </c>
      <c r="C17" s="75"/>
      <c r="D17" s="75"/>
      <c r="E17" s="75"/>
    </row>
    <row r="18" spans="1:5" ht="14.25" hidden="1">
      <c r="A18" s="11" t="s">
        <v>511</v>
      </c>
      <c r="B18" s="6" t="s">
        <v>283</v>
      </c>
      <c r="C18" s="75"/>
      <c r="D18" s="80"/>
      <c r="E18" s="80"/>
    </row>
    <row r="19" spans="1:5" ht="14.25">
      <c r="A19" s="12" t="s">
        <v>512</v>
      </c>
      <c r="B19" s="6" t="s">
        <v>283</v>
      </c>
      <c r="C19" s="75">
        <v>38</v>
      </c>
      <c r="D19" s="80">
        <v>214</v>
      </c>
      <c r="E19" s="80">
        <v>214</v>
      </c>
    </row>
    <row r="20" spans="1:5" ht="14.25" hidden="1">
      <c r="A20" s="12" t="s">
        <v>513</v>
      </c>
      <c r="B20" s="6" t="s">
        <v>283</v>
      </c>
      <c r="C20" s="145">
        <v>38</v>
      </c>
      <c r="D20" s="75"/>
      <c r="E20" s="75"/>
    </row>
    <row r="21" spans="1:5" ht="14.25" hidden="1">
      <c r="A21" s="12" t="s">
        <v>514</v>
      </c>
      <c r="B21" s="6" t="s">
        <v>283</v>
      </c>
      <c r="C21" s="145">
        <v>38</v>
      </c>
      <c r="D21" s="75"/>
      <c r="E21" s="75"/>
    </row>
    <row r="22" spans="1:5" ht="25.5" hidden="1">
      <c r="A22" s="16" t="s">
        <v>515</v>
      </c>
      <c r="B22" s="6" t="s">
        <v>283</v>
      </c>
      <c r="C22" s="145">
        <v>38</v>
      </c>
      <c r="D22" s="75"/>
      <c r="E22" s="75"/>
    </row>
    <row r="23" spans="1:5" ht="14.25">
      <c r="A23" s="10" t="s">
        <v>1</v>
      </c>
      <c r="B23" s="13" t="s">
        <v>283</v>
      </c>
      <c r="C23" s="75">
        <v>38</v>
      </c>
      <c r="D23" s="81">
        <f>SUM(D17:D22)</f>
        <v>214</v>
      </c>
      <c r="E23" s="81">
        <f>SUM(E17:E22)</f>
        <v>214</v>
      </c>
    </row>
    <row r="24" spans="1:5" ht="14.25" hidden="1">
      <c r="A24" s="11" t="s">
        <v>516</v>
      </c>
      <c r="B24" s="6" t="s">
        <v>284</v>
      </c>
      <c r="C24" s="75"/>
      <c r="D24" s="75"/>
      <c r="E24" s="75"/>
    </row>
    <row r="25" spans="1:5" ht="14.25" hidden="1">
      <c r="A25" s="11" t="s">
        <v>517</v>
      </c>
      <c r="B25" s="6" t="s">
        <v>284</v>
      </c>
      <c r="C25" s="75"/>
      <c r="D25" s="75"/>
      <c r="E25" s="75"/>
    </row>
    <row r="26" spans="1:5" ht="14.25">
      <c r="A26" s="10" t="s">
        <v>0</v>
      </c>
      <c r="B26" s="8" t="s">
        <v>284</v>
      </c>
      <c r="C26" s="75"/>
      <c r="D26" s="75"/>
      <c r="E26" s="75"/>
    </row>
    <row r="27" spans="1:5" ht="14.25" hidden="1">
      <c r="A27" s="11" t="s">
        <v>518</v>
      </c>
      <c r="B27" s="6" t="s">
        <v>285</v>
      </c>
      <c r="C27" s="75"/>
      <c r="D27" s="75"/>
      <c r="E27" s="75"/>
    </row>
    <row r="28" spans="1:5" ht="14.25" hidden="1">
      <c r="A28" s="11" t="s">
        <v>519</v>
      </c>
      <c r="B28" s="6" t="s">
        <v>285</v>
      </c>
      <c r="C28" s="75"/>
      <c r="D28" s="75"/>
      <c r="E28" s="75"/>
    </row>
    <row r="29" spans="1:5" ht="14.25" hidden="1">
      <c r="A29" s="12" t="s">
        <v>520</v>
      </c>
      <c r="B29" s="6" t="s">
        <v>285</v>
      </c>
      <c r="C29" s="75"/>
      <c r="D29" s="75"/>
      <c r="E29" s="75"/>
    </row>
    <row r="30" spans="1:5" ht="14.25" hidden="1">
      <c r="A30" s="12" t="s">
        <v>521</v>
      </c>
      <c r="B30" s="6" t="s">
        <v>285</v>
      </c>
      <c r="C30" s="75"/>
      <c r="D30" s="75"/>
      <c r="E30" s="75"/>
    </row>
    <row r="31" spans="1:5" ht="14.25">
      <c r="A31" s="12" t="s">
        <v>522</v>
      </c>
      <c r="B31" s="6" t="s">
        <v>285</v>
      </c>
      <c r="C31" s="75">
        <v>1253</v>
      </c>
      <c r="D31" s="80">
        <v>636</v>
      </c>
      <c r="E31" s="80">
        <v>385</v>
      </c>
    </row>
    <row r="32" spans="1:5" ht="14.25" hidden="1">
      <c r="A32" s="12" t="s">
        <v>523</v>
      </c>
      <c r="B32" s="6" t="s">
        <v>285</v>
      </c>
      <c r="C32" s="75"/>
      <c r="D32" s="80"/>
      <c r="E32" s="80"/>
    </row>
    <row r="33" spans="1:5" ht="14.25">
      <c r="A33" s="12" t="s">
        <v>524</v>
      </c>
      <c r="B33" s="6" t="s">
        <v>285</v>
      </c>
      <c r="C33" s="75"/>
      <c r="D33" s="80">
        <v>95</v>
      </c>
      <c r="E33" s="80">
        <v>95</v>
      </c>
    </row>
    <row r="34" spans="1:5" ht="14.25" hidden="1">
      <c r="A34" s="12" t="s">
        <v>525</v>
      </c>
      <c r="B34" s="6" t="s">
        <v>285</v>
      </c>
      <c r="C34" s="75"/>
      <c r="D34" s="80"/>
      <c r="E34" s="80"/>
    </row>
    <row r="35" spans="1:5" ht="14.25" hidden="1">
      <c r="A35" s="12" t="s">
        <v>526</v>
      </c>
      <c r="B35" s="6" t="s">
        <v>285</v>
      </c>
      <c r="C35" s="75"/>
      <c r="D35" s="80"/>
      <c r="E35" s="80"/>
    </row>
    <row r="36" spans="1:5" ht="14.25" hidden="1">
      <c r="A36" s="12" t="s">
        <v>527</v>
      </c>
      <c r="B36" s="6" t="s">
        <v>285</v>
      </c>
      <c r="C36" s="75"/>
      <c r="D36" s="80"/>
      <c r="E36" s="80"/>
    </row>
    <row r="37" spans="1:5" ht="25.5">
      <c r="A37" s="12" t="s">
        <v>528</v>
      </c>
      <c r="B37" s="6" t="s">
        <v>285</v>
      </c>
      <c r="C37" s="75"/>
      <c r="D37" s="80">
        <v>128</v>
      </c>
      <c r="E37" s="80">
        <v>128</v>
      </c>
    </row>
    <row r="38" spans="1:5" ht="14.25">
      <c r="A38" s="12" t="s">
        <v>526</v>
      </c>
      <c r="B38" s="6" t="s">
        <v>285</v>
      </c>
      <c r="C38" s="75"/>
      <c r="D38" s="75">
        <v>162</v>
      </c>
      <c r="E38" s="75">
        <v>162</v>
      </c>
    </row>
    <row r="39" spans="1:5" ht="14.25">
      <c r="A39" s="10" t="s">
        <v>529</v>
      </c>
      <c r="B39" s="13" t="s">
        <v>285</v>
      </c>
      <c r="C39" s="81"/>
      <c r="D39" s="82">
        <f>SUM(D27:D38)</f>
        <v>1021</v>
      </c>
      <c r="E39" s="82">
        <f>SUM(E27:E38)</f>
        <v>770</v>
      </c>
    </row>
    <row r="40" spans="1:5" ht="15">
      <c r="A40" s="67" t="s">
        <v>530</v>
      </c>
      <c r="B40" s="68" t="s">
        <v>286</v>
      </c>
      <c r="C40" s="147">
        <f>C31+C23+C16</f>
        <v>1428</v>
      </c>
      <c r="D40" s="147">
        <f>D31+D23+D16+D14</f>
        <v>1183</v>
      </c>
      <c r="E40" s="147">
        <f>E31+E23+E16+E14</f>
        <v>932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  <headerFooter>
    <oddHeader xml:space="preserve">&amp;R6. melléklet a ................... önkormányzati rendelethez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132"/>
  <sheetViews>
    <sheetView view="pageLayout" workbookViewId="0" topLeftCell="A1">
      <selection activeCell="C140" sqref="C140"/>
    </sheetView>
  </sheetViews>
  <sheetFormatPr defaultColWidth="9.140625" defaultRowHeight="15"/>
  <cols>
    <col min="1" max="1" width="81.00390625" style="0" customWidth="1"/>
    <col min="2" max="2" width="10.8515625" style="0" customWidth="1"/>
    <col min="3" max="3" width="12.140625" style="0" customWidth="1"/>
    <col min="4" max="4" width="12.57421875" style="0" customWidth="1"/>
    <col min="5" max="5" width="12.00390625" style="0" customWidth="1"/>
  </cols>
  <sheetData>
    <row r="1" spans="1:5" ht="27" customHeight="1">
      <c r="A1" s="235" t="s">
        <v>778</v>
      </c>
      <c r="B1" s="236"/>
      <c r="C1" s="236"/>
      <c r="D1" s="254"/>
      <c r="E1" s="254"/>
    </row>
    <row r="2" spans="1:5" ht="27" customHeight="1">
      <c r="A2" s="237" t="s">
        <v>5</v>
      </c>
      <c r="B2" s="238"/>
      <c r="C2" s="238"/>
      <c r="D2" s="254"/>
      <c r="E2" s="254"/>
    </row>
    <row r="3" spans="1:3" ht="19.5" customHeight="1">
      <c r="A3" s="36"/>
      <c r="B3" s="37"/>
      <c r="C3" s="37"/>
    </row>
    <row r="4" ht="14.25">
      <c r="A4" s="4" t="s">
        <v>749</v>
      </c>
    </row>
    <row r="5" spans="1:5" ht="26.25">
      <c r="A5" s="27" t="s">
        <v>748</v>
      </c>
      <c r="B5" s="3" t="s">
        <v>202</v>
      </c>
      <c r="C5" s="39" t="s">
        <v>754</v>
      </c>
      <c r="D5" s="45" t="s">
        <v>9</v>
      </c>
      <c r="E5" s="39" t="s">
        <v>10</v>
      </c>
    </row>
    <row r="6" spans="1:5" ht="14.25" hidden="1">
      <c r="A6" s="12" t="s">
        <v>694</v>
      </c>
      <c r="B6" s="6" t="s">
        <v>292</v>
      </c>
      <c r="C6" s="20"/>
      <c r="D6" s="20"/>
      <c r="E6" s="20"/>
    </row>
    <row r="7" spans="1:5" ht="14.25" hidden="1">
      <c r="A7" s="12" t="s">
        <v>695</v>
      </c>
      <c r="B7" s="6" t="s">
        <v>292</v>
      </c>
      <c r="C7" s="20"/>
      <c r="D7" s="20"/>
      <c r="E7" s="20"/>
    </row>
    <row r="8" spans="1:5" ht="25.5" hidden="1">
      <c r="A8" s="12" t="s">
        <v>696</v>
      </c>
      <c r="B8" s="6" t="s">
        <v>292</v>
      </c>
      <c r="C8" s="20"/>
      <c r="D8" s="20"/>
      <c r="E8" s="20"/>
    </row>
    <row r="9" spans="1:5" ht="14.25" hidden="1">
      <c r="A9" s="12" t="s">
        <v>697</v>
      </c>
      <c r="B9" s="6" t="s">
        <v>292</v>
      </c>
      <c r="C9" s="20"/>
      <c r="D9" s="20"/>
      <c r="E9" s="20"/>
    </row>
    <row r="10" spans="1:5" ht="14.25" hidden="1">
      <c r="A10" s="12" t="s">
        <v>698</v>
      </c>
      <c r="B10" s="6" t="s">
        <v>292</v>
      </c>
      <c r="C10" s="20"/>
      <c r="D10" s="20"/>
      <c r="E10" s="20"/>
    </row>
    <row r="11" spans="1:5" ht="14.25" hidden="1">
      <c r="A11" s="12" t="s">
        <v>699</v>
      </c>
      <c r="B11" s="6" t="s">
        <v>292</v>
      </c>
      <c r="C11" s="20"/>
      <c r="D11" s="20"/>
      <c r="E11" s="20"/>
    </row>
    <row r="12" spans="1:5" ht="14.25" hidden="1">
      <c r="A12" s="12" t="s">
        <v>700</v>
      </c>
      <c r="B12" s="6" t="s">
        <v>292</v>
      </c>
      <c r="C12" s="20"/>
      <c r="D12" s="20"/>
      <c r="E12" s="20"/>
    </row>
    <row r="13" spans="1:5" ht="14.25" hidden="1">
      <c r="A13" s="12" t="s">
        <v>701</v>
      </c>
      <c r="B13" s="6" t="s">
        <v>292</v>
      </c>
      <c r="C13" s="20"/>
      <c r="D13" s="20"/>
      <c r="E13" s="20"/>
    </row>
    <row r="14" spans="1:5" ht="14.25" hidden="1">
      <c r="A14" s="12" t="s">
        <v>702</v>
      </c>
      <c r="B14" s="6" t="s">
        <v>292</v>
      </c>
      <c r="C14" s="20"/>
      <c r="D14" s="20"/>
      <c r="E14" s="20"/>
    </row>
    <row r="15" spans="1:5" ht="14.25" hidden="1">
      <c r="A15" s="12" t="s">
        <v>703</v>
      </c>
      <c r="B15" s="6" t="s">
        <v>292</v>
      </c>
      <c r="C15" s="20"/>
      <c r="D15" s="20"/>
      <c r="E15" s="20"/>
    </row>
    <row r="16" spans="1:5" ht="14.25">
      <c r="A16" s="14" t="s">
        <v>775</v>
      </c>
      <c r="B16" s="8" t="s">
        <v>291</v>
      </c>
      <c r="C16" s="84">
        <v>34</v>
      </c>
      <c r="D16" s="84">
        <v>34</v>
      </c>
      <c r="E16" s="84">
        <v>34</v>
      </c>
    </row>
    <row r="17" spans="1:5" ht="25.5">
      <c r="A17" s="10" t="s">
        <v>531</v>
      </c>
      <c r="B17" s="8" t="s">
        <v>292</v>
      </c>
      <c r="C17" s="20"/>
      <c r="D17" s="20"/>
      <c r="E17" s="20"/>
    </row>
    <row r="18" spans="1:5" ht="14.25" hidden="1">
      <c r="A18" s="12" t="s">
        <v>694</v>
      </c>
      <c r="B18" s="6" t="s">
        <v>293</v>
      </c>
      <c r="C18" s="20"/>
      <c r="D18" s="20"/>
      <c r="E18" s="20"/>
    </row>
    <row r="19" spans="1:5" ht="14.25" hidden="1">
      <c r="A19" s="12" t="s">
        <v>695</v>
      </c>
      <c r="B19" s="6" t="s">
        <v>293</v>
      </c>
      <c r="C19" s="20"/>
      <c r="D19" s="20"/>
      <c r="E19" s="20"/>
    </row>
    <row r="20" spans="1:5" ht="25.5" hidden="1">
      <c r="A20" s="12" t="s">
        <v>696</v>
      </c>
      <c r="B20" s="6" t="s">
        <v>293</v>
      </c>
      <c r="C20" s="20"/>
      <c r="D20" s="20"/>
      <c r="E20" s="20"/>
    </row>
    <row r="21" spans="1:5" ht="14.25" hidden="1">
      <c r="A21" s="12" t="s">
        <v>697</v>
      </c>
      <c r="B21" s="6" t="s">
        <v>293</v>
      </c>
      <c r="C21" s="20"/>
      <c r="D21" s="20"/>
      <c r="E21" s="20"/>
    </row>
    <row r="22" spans="1:5" ht="14.25" hidden="1">
      <c r="A22" s="12" t="s">
        <v>698</v>
      </c>
      <c r="B22" s="6" t="s">
        <v>293</v>
      </c>
      <c r="C22" s="20"/>
      <c r="D22" s="20"/>
      <c r="E22" s="20"/>
    </row>
    <row r="23" spans="1:5" ht="14.25" hidden="1">
      <c r="A23" s="12" t="s">
        <v>699</v>
      </c>
      <c r="B23" s="6" t="s">
        <v>293</v>
      </c>
      <c r="C23" s="20"/>
      <c r="D23" s="20"/>
      <c r="E23" s="20"/>
    </row>
    <row r="24" spans="1:5" ht="14.25" hidden="1">
      <c r="A24" s="12" t="s">
        <v>700</v>
      </c>
      <c r="B24" s="6" t="s">
        <v>293</v>
      </c>
      <c r="C24" s="20"/>
      <c r="D24" s="20"/>
      <c r="E24" s="20"/>
    </row>
    <row r="25" spans="1:5" ht="14.25" hidden="1">
      <c r="A25" s="12" t="s">
        <v>701</v>
      </c>
      <c r="B25" s="6" t="s">
        <v>293</v>
      </c>
      <c r="C25" s="20"/>
      <c r="D25" s="20"/>
      <c r="E25" s="20"/>
    </row>
    <row r="26" spans="1:5" ht="14.25" hidden="1">
      <c r="A26" s="12" t="s">
        <v>702</v>
      </c>
      <c r="B26" s="6" t="s">
        <v>293</v>
      </c>
      <c r="C26" s="20"/>
      <c r="D26" s="20"/>
      <c r="E26" s="20"/>
    </row>
    <row r="27" spans="1:5" ht="14.25" hidden="1">
      <c r="A27" s="12" t="s">
        <v>703</v>
      </c>
      <c r="B27" s="6" t="s">
        <v>293</v>
      </c>
      <c r="C27" s="20"/>
      <c r="D27" s="20"/>
      <c r="E27" s="20"/>
    </row>
    <row r="28" spans="1:5" ht="25.5">
      <c r="A28" s="10" t="s">
        <v>532</v>
      </c>
      <c r="B28" s="8" t="s">
        <v>293</v>
      </c>
      <c r="C28" s="188"/>
      <c r="D28" s="188"/>
      <c r="E28" s="188"/>
    </row>
    <row r="29" spans="1:5" ht="14.25" hidden="1">
      <c r="A29" s="12" t="s">
        <v>694</v>
      </c>
      <c r="B29" s="6" t="s">
        <v>294</v>
      </c>
      <c r="C29" s="189"/>
      <c r="D29" s="189"/>
      <c r="E29" s="189"/>
    </row>
    <row r="30" spans="1:5" ht="14.25" hidden="1">
      <c r="A30" s="12" t="s">
        <v>695</v>
      </c>
      <c r="B30" s="6" t="s">
        <v>294</v>
      </c>
      <c r="C30" s="189"/>
      <c r="D30" s="189"/>
      <c r="E30" s="189"/>
    </row>
    <row r="31" spans="1:5" ht="25.5" hidden="1">
      <c r="A31" s="12" t="s">
        <v>696</v>
      </c>
      <c r="B31" s="6" t="s">
        <v>294</v>
      </c>
      <c r="C31" s="189"/>
      <c r="D31" s="189"/>
      <c r="E31" s="189"/>
    </row>
    <row r="32" spans="1:5" ht="14.25">
      <c r="A32" s="12" t="s">
        <v>697</v>
      </c>
      <c r="B32" s="6" t="s">
        <v>294</v>
      </c>
      <c r="C32" s="155">
        <v>20</v>
      </c>
      <c r="D32" s="155">
        <v>20</v>
      </c>
      <c r="E32" s="155">
        <v>20</v>
      </c>
    </row>
    <row r="33" spans="1:5" ht="14.25" hidden="1">
      <c r="A33" s="12" t="s">
        <v>698</v>
      </c>
      <c r="B33" s="6" t="s">
        <v>294</v>
      </c>
      <c r="C33" s="155"/>
      <c r="D33" s="155"/>
      <c r="E33" s="155" t="s">
        <v>755</v>
      </c>
    </row>
    <row r="34" spans="1:5" ht="14.25" hidden="1">
      <c r="A34" s="12" t="s">
        <v>699</v>
      </c>
      <c r="B34" s="6" t="s">
        <v>294</v>
      </c>
      <c r="C34" s="155"/>
      <c r="D34" s="155"/>
      <c r="E34" s="155"/>
    </row>
    <row r="35" spans="1:5" ht="14.25">
      <c r="A35" s="148" t="s">
        <v>764</v>
      </c>
      <c r="B35" s="149"/>
      <c r="C35" s="219"/>
      <c r="D35" s="219"/>
      <c r="E35" s="155">
        <v>20</v>
      </c>
    </row>
    <row r="36" spans="1:5" ht="14.25">
      <c r="A36" s="12" t="s">
        <v>700</v>
      </c>
      <c r="B36" s="6" t="s">
        <v>294</v>
      </c>
      <c r="C36" s="155">
        <v>224</v>
      </c>
      <c r="D36" s="155">
        <v>224</v>
      </c>
      <c r="E36" s="155">
        <v>224</v>
      </c>
    </row>
    <row r="37" spans="1:5" ht="14.25">
      <c r="A37" s="148" t="s">
        <v>763</v>
      </c>
      <c r="B37" s="149"/>
      <c r="C37" s="219"/>
      <c r="D37" s="219"/>
      <c r="E37" s="219">
        <v>224</v>
      </c>
    </row>
    <row r="38" spans="1:5" ht="14.25">
      <c r="A38" s="12" t="s">
        <v>701</v>
      </c>
      <c r="B38" s="6" t="s">
        <v>294</v>
      </c>
      <c r="C38" s="155">
        <v>1845</v>
      </c>
      <c r="D38" s="155">
        <v>1642</v>
      </c>
      <c r="E38" s="155">
        <f>SUM(E41:E45)</f>
        <v>1752</v>
      </c>
    </row>
    <row r="39" spans="1:5" ht="14.25" hidden="1">
      <c r="A39" s="12" t="s">
        <v>702</v>
      </c>
      <c r="B39" s="6" t="s">
        <v>294</v>
      </c>
      <c r="C39" s="155"/>
      <c r="D39" s="155"/>
      <c r="E39" s="155"/>
    </row>
    <row r="40" spans="1:5" ht="14.25" hidden="1">
      <c r="A40" s="12" t="s">
        <v>703</v>
      </c>
      <c r="B40" s="6" t="s">
        <v>294</v>
      </c>
      <c r="C40" s="155"/>
      <c r="D40" s="155"/>
      <c r="E40" s="155"/>
    </row>
    <row r="41" spans="1:5" ht="14.25">
      <c r="A41" s="148" t="s">
        <v>762</v>
      </c>
      <c r="B41" s="149"/>
      <c r="C41" s="219"/>
      <c r="D41" s="219"/>
      <c r="E41" s="219">
        <v>1217</v>
      </c>
    </row>
    <row r="42" spans="1:5" ht="14.25">
      <c r="A42" s="148" t="s">
        <v>758</v>
      </c>
      <c r="B42" s="149"/>
      <c r="C42" s="219"/>
      <c r="D42" s="219"/>
      <c r="E42" s="219">
        <v>297</v>
      </c>
    </row>
    <row r="43" spans="1:5" ht="14.25">
      <c r="A43" s="148" t="s">
        <v>759</v>
      </c>
      <c r="B43" s="149"/>
      <c r="C43" s="219"/>
      <c r="D43" s="219"/>
      <c r="E43" s="219">
        <v>68</v>
      </c>
    </row>
    <row r="44" spans="1:5" ht="14.25" hidden="1">
      <c r="A44" s="148" t="s">
        <v>760</v>
      </c>
      <c r="B44" s="149"/>
      <c r="C44" s="219"/>
      <c r="D44" s="219"/>
      <c r="E44" s="219">
        <v>70</v>
      </c>
    </row>
    <row r="45" spans="1:5" ht="14.25" hidden="1">
      <c r="A45" s="148" t="s">
        <v>761</v>
      </c>
      <c r="B45" s="149"/>
      <c r="C45" s="219"/>
      <c r="D45" s="219"/>
      <c r="E45" s="219">
        <v>100</v>
      </c>
    </row>
    <row r="46" spans="1:5" ht="14.25">
      <c r="A46" s="10" t="s">
        <v>533</v>
      </c>
      <c r="B46" s="8" t="s">
        <v>294</v>
      </c>
      <c r="C46" s="156">
        <v>2142</v>
      </c>
      <c r="D46" s="156">
        <v>1886</v>
      </c>
      <c r="E46" s="156">
        <v>1826</v>
      </c>
    </row>
    <row r="47" spans="1:5" ht="14.25" hidden="1">
      <c r="A47" s="12" t="s">
        <v>704</v>
      </c>
      <c r="B47" s="5" t="s">
        <v>296</v>
      </c>
      <c r="C47" s="220"/>
      <c r="D47" s="220"/>
      <c r="E47" s="220"/>
    </row>
    <row r="48" spans="1:5" ht="14.25" hidden="1">
      <c r="A48" s="12" t="s">
        <v>705</v>
      </c>
      <c r="B48" s="5" t="s">
        <v>296</v>
      </c>
      <c r="C48" s="220"/>
      <c r="D48" s="220"/>
      <c r="E48" s="220"/>
    </row>
    <row r="49" spans="1:5" ht="14.25" hidden="1">
      <c r="A49" s="12" t="s">
        <v>706</v>
      </c>
      <c r="B49" s="5" t="s">
        <v>296</v>
      </c>
      <c r="C49" s="220"/>
      <c r="D49" s="220"/>
      <c r="E49" s="220"/>
    </row>
    <row r="50" spans="1:5" ht="14.25" hidden="1">
      <c r="A50" s="5" t="s">
        <v>707</v>
      </c>
      <c r="B50" s="5" t="s">
        <v>296</v>
      </c>
      <c r="C50" s="220"/>
      <c r="D50" s="220"/>
      <c r="E50" s="220"/>
    </row>
    <row r="51" spans="1:5" ht="14.25" hidden="1">
      <c r="A51" s="5" t="s">
        <v>708</v>
      </c>
      <c r="B51" s="5" t="s">
        <v>296</v>
      </c>
      <c r="C51" s="220"/>
      <c r="D51" s="220"/>
      <c r="E51" s="220"/>
    </row>
    <row r="52" spans="1:5" ht="14.25" hidden="1">
      <c r="A52" s="5" t="s">
        <v>709</v>
      </c>
      <c r="B52" s="5" t="s">
        <v>296</v>
      </c>
      <c r="C52" s="220"/>
      <c r="D52" s="220"/>
      <c r="E52" s="220"/>
    </row>
    <row r="53" spans="1:5" ht="14.25" hidden="1">
      <c r="A53" s="12" t="s">
        <v>710</v>
      </c>
      <c r="B53" s="5" t="s">
        <v>296</v>
      </c>
      <c r="C53" s="220"/>
      <c r="D53" s="220"/>
      <c r="E53" s="220"/>
    </row>
    <row r="54" spans="1:5" ht="14.25" hidden="1">
      <c r="A54" s="12" t="s">
        <v>711</v>
      </c>
      <c r="B54" s="5" t="s">
        <v>296</v>
      </c>
      <c r="C54" s="220"/>
      <c r="D54" s="220"/>
      <c r="E54" s="220"/>
    </row>
    <row r="55" spans="1:5" ht="14.25" hidden="1">
      <c r="A55" s="12" t="s">
        <v>712</v>
      </c>
      <c r="B55" s="5" t="s">
        <v>296</v>
      </c>
      <c r="C55" s="220"/>
      <c r="D55" s="220"/>
      <c r="E55" s="220"/>
    </row>
    <row r="56" spans="1:5" ht="14.25" hidden="1">
      <c r="A56" s="12" t="s">
        <v>713</v>
      </c>
      <c r="B56" s="5" t="s">
        <v>296</v>
      </c>
      <c r="C56" s="220"/>
      <c r="D56" s="220"/>
      <c r="E56" s="220"/>
    </row>
    <row r="57" spans="1:5" ht="25.5">
      <c r="A57" s="10" t="s">
        <v>534</v>
      </c>
      <c r="B57" s="8" t="s">
        <v>296</v>
      </c>
      <c r="C57" s="220"/>
      <c r="D57" s="220"/>
      <c r="E57" s="220"/>
    </row>
    <row r="58" spans="1:5" ht="14.25" hidden="1">
      <c r="A58" s="12" t="s">
        <v>704</v>
      </c>
      <c r="B58" s="5" t="s">
        <v>301</v>
      </c>
      <c r="C58" s="191"/>
      <c r="D58" s="191"/>
      <c r="E58" s="191"/>
    </row>
    <row r="59" spans="1:5" ht="14.25">
      <c r="A59" s="12" t="s">
        <v>705</v>
      </c>
      <c r="B59" s="5" t="s">
        <v>301</v>
      </c>
      <c r="C59" s="221">
        <v>300</v>
      </c>
      <c r="D59" s="221">
        <v>300</v>
      </c>
      <c r="E59" s="221">
        <v>299</v>
      </c>
    </row>
    <row r="60" spans="1:5" ht="14.25" hidden="1">
      <c r="A60" s="12" t="s">
        <v>706</v>
      </c>
      <c r="B60" s="5" t="s">
        <v>301</v>
      </c>
      <c r="C60" s="221"/>
      <c r="D60" s="221"/>
      <c r="E60" s="221"/>
    </row>
    <row r="61" spans="1:5" ht="14.25" hidden="1">
      <c r="A61" s="5" t="s">
        <v>707</v>
      </c>
      <c r="B61" s="5" t="s">
        <v>301</v>
      </c>
      <c r="C61" s="221"/>
      <c r="D61" s="221"/>
      <c r="E61" s="221"/>
    </row>
    <row r="62" spans="1:5" ht="14.25" hidden="1">
      <c r="A62" s="5" t="s">
        <v>708</v>
      </c>
      <c r="B62" s="5" t="s">
        <v>301</v>
      </c>
      <c r="C62" s="221"/>
      <c r="D62" s="221"/>
      <c r="E62" s="221"/>
    </row>
    <row r="63" spans="1:5" ht="14.25" hidden="1">
      <c r="A63" s="5" t="s">
        <v>709</v>
      </c>
      <c r="B63" s="5" t="s">
        <v>301</v>
      </c>
      <c r="C63" s="221"/>
      <c r="D63" s="221"/>
      <c r="E63" s="221"/>
    </row>
    <row r="64" spans="1:5" ht="14.25" hidden="1">
      <c r="A64" s="5" t="s">
        <v>765</v>
      </c>
      <c r="B64" s="5"/>
      <c r="C64" s="221"/>
      <c r="D64" s="221"/>
      <c r="E64" s="222">
        <v>50</v>
      </c>
    </row>
    <row r="65" spans="1:5" ht="14.25" hidden="1">
      <c r="A65" s="5" t="s">
        <v>766</v>
      </c>
      <c r="B65" s="5"/>
      <c r="C65" s="221"/>
      <c r="D65" s="221"/>
      <c r="E65" s="222">
        <v>50</v>
      </c>
    </row>
    <row r="66" spans="1:5" ht="14.25">
      <c r="A66" s="12" t="s">
        <v>710</v>
      </c>
      <c r="B66" s="5" t="s">
        <v>301</v>
      </c>
      <c r="C66" s="221">
        <v>534</v>
      </c>
      <c r="D66" s="221">
        <v>534</v>
      </c>
      <c r="E66" s="221">
        <v>534</v>
      </c>
    </row>
    <row r="67" spans="1:5" ht="14.25" hidden="1">
      <c r="A67" s="12" t="s">
        <v>714</v>
      </c>
      <c r="B67" s="5" t="s">
        <v>301</v>
      </c>
      <c r="C67" s="221"/>
      <c r="D67" s="221"/>
      <c r="E67" s="221"/>
    </row>
    <row r="68" spans="1:5" ht="14.25" hidden="1">
      <c r="A68" s="12" t="s">
        <v>712</v>
      </c>
      <c r="B68" s="5" t="s">
        <v>301</v>
      </c>
      <c r="C68" s="221"/>
      <c r="D68" s="221"/>
      <c r="E68" s="221"/>
    </row>
    <row r="69" spans="1:5" ht="14.25" hidden="1">
      <c r="A69" s="12" t="s">
        <v>713</v>
      </c>
      <c r="B69" s="5" t="s">
        <v>301</v>
      </c>
      <c r="C69" s="221"/>
      <c r="D69" s="221"/>
      <c r="E69" s="221"/>
    </row>
    <row r="70" spans="1:5" ht="14.25">
      <c r="A70" s="148" t="s">
        <v>767</v>
      </c>
      <c r="B70" s="150"/>
      <c r="C70" s="222"/>
      <c r="D70" s="222"/>
      <c r="E70" s="222">
        <v>112</v>
      </c>
    </row>
    <row r="71" spans="1:5" ht="14.25">
      <c r="A71" s="148" t="s">
        <v>768</v>
      </c>
      <c r="B71" s="150"/>
      <c r="C71" s="222"/>
      <c r="D71" s="222"/>
      <c r="E71" s="222">
        <v>352</v>
      </c>
    </row>
    <row r="72" spans="1:5" ht="14.25">
      <c r="A72" s="148" t="s">
        <v>769</v>
      </c>
      <c r="B72" s="150"/>
      <c r="C72" s="222"/>
      <c r="D72" s="222"/>
      <c r="E72" s="222">
        <v>70</v>
      </c>
    </row>
    <row r="73" spans="1:5" ht="14.25">
      <c r="A73" s="14" t="s">
        <v>535</v>
      </c>
      <c r="B73" s="8" t="s">
        <v>301</v>
      </c>
      <c r="C73" s="223">
        <f>SUM(C58:C69)</f>
        <v>834</v>
      </c>
      <c r="D73" s="223">
        <f>SUM(D58:D69)</f>
        <v>834</v>
      </c>
      <c r="E73" s="223">
        <f>SUM(E59,E66)</f>
        <v>833</v>
      </c>
    </row>
    <row r="74" spans="1:5" ht="14.25" hidden="1">
      <c r="A74" s="12" t="s">
        <v>694</v>
      </c>
      <c r="B74" s="6" t="s">
        <v>329</v>
      </c>
      <c r="C74" s="188"/>
      <c r="D74" s="188"/>
      <c r="E74" s="188"/>
    </row>
    <row r="75" spans="1:5" ht="14.25" hidden="1">
      <c r="A75" s="12" t="s">
        <v>695</v>
      </c>
      <c r="B75" s="6" t="s">
        <v>329</v>
      </c>
      <c r="C75" s="188"/>
      <c r="D75" s="188"/>
      <c r="E75" s="188"/>
    </row>
    <row r="76" spans="1:5" ht="25.5" hidden="1">
      <c r="A76" s="12" t="s">
        <v>696</v>
      </c>
      <c r="B76" s="6" t="s">
        <v>329</v>
      </c>
      <c r="C76" s="188"/>
      <c r="D76" s="188"/>
      <c r="E76" s="188"/>
    </row>
    <row r="77" spans="1:5" ht="14.25" hidden="1">
      <c r="A77" s="12" t="s">
        <v>697</v>
      </c>
      <c r="B77" s="6" t="s">
        <v>329</v>
      </c>
      <c r="C77" s="188"/>
      <c r="D77" s="188"/>
      <c r="E77" s="188"/>
    </row>
    <row r="78" spans="1:5" ht="14.25" hidden="1">
      <c r="A78" s="12" t="s">
        <v>698</v>
      </c>
      <c r="B78" s="6" t="s">
        <v>329</v>
      </c>
      <c r="C78" s="188"/>
      <c r="D78" s="188"/>
      <c r="E78" s="188"/>
    </row>
    <row r="79" spans="1:5" ht="14.25" hidden="1">
      <c r="A79" s="12" t="s">
        <v>699</v>
      </c>
      <c r="B79" s="6" t="s">
        <v>329</v>
      </c>
      <c r="C79" s="188"/>
      <c r="D79" s="188"/>
      <c r="E79" s="188"/>
    </row>
    <row r="80" spans="1:5" ht="14.25" hidden="1">
      <c r="A80" s="12" t="s">
        <v>700</v>
      </c>
      <c r="B80" s="6" t="s">
        <v>329</v>
      </c>
      <c r="C80" s="188"/>
      <c r="D80" s="188"/>
      <c r="E80" s="188"/>
    </row>
    <row r="81" spans="1:5" ht="14.25" hidden="1">
      <c r="A81" s="12" t="s">
        <v>701</v>
      </c>
      <c r="B81" s="6" t="s">
        <v>329</v>
      </c>
      <c r="C81" s="188"/>
      <c r="D81" s="188"/>
      <c r="E81" s="188"/>
    </row>
    <row r="82" spans="1:5" ht="14.25" hidden="1">
      <c r="A82" s="12" t="s">
        <v>702</v>
      </c>
      <c r="B82" s="6" t="s">
        <v>329</v>
      </c>
      <c r="C82" s="188"/>
      <c r="D82" s="188"/>
      <c r="E82" s="188"/>
    </row>
    <row r="83" spans="1:5" ht="14.25" hidden="1">
      <c r="A83" s="12" t="s">
        <v>703</v>
      </c>
      <c r="B83" s="6" t="s">
        <v>329</v>
      </c>
      <c r="C83" s="188"/>
      <c r="D83" s="188"/>
      <c r="E83" s="188"/>
    </row>
    <row r="84" spans="1:5" ht="14.25">
      <c r="A84" s="184" t="s">
        <v>776</v>
      </c>
      <c r="B84" s="185"/>
      <c r="C84" s="194"/>
      <c r="D84" s="194"/>
      <c r="E84" s="224">
        <f>E73+E46+E16</f>
        <v>2693</v>
      </c>
    </row>
    <row r="85" spans="1:5" ht="25.5">
      <c r="A85" s="10" t="s">
        <v>544</v>
      </c>
      <c r="B85" s="8" t="s">
        <v>329</v>
      </c>
      <c r="C85" s="188"/>
      <c r="D85" s="188"/>
      <c r="E85" s="188"/>
    </row>
    <row r="86" spans="1:5" ht="14.25">
      <c r="A86" s="12" t="s">
        <v>694</v>
      </c>
      <c r="B86" s="6" t="s">
        <v>330</v>
      </c>
      <c r="C86" s="188"/>
      <c r="D86" s="189">
        <v>0</v>
      </c>
      <c r="E86" s="189">
        <v>0</v>
      </c>
    </row>
    <row r="87" spans="1:5" ht="14.25" hidden="1">
      <c r="A87" s="12" t="s">
        <v>695</v>
      </c>
      <c r="B87" s="6" t="s">
        <v>330</v>
      </c>
      <c r="C87" s="188"/>
      <c r="D87" s="189"/>
      <c r="E87" s="189"/>
    </row>
    <row r="88" spans="1:5" ht="25.5" hidden="1">
      <c r="A88" s="12" t="s">
        <v>696</v>
      </c>
      <c r="B88" s="6" t="s">
        <v>330</v>
      </c>
      <c r="C88" s="188"/>
      <c r="D88" s="189"/>
      <c r="E88" s="189"/>
    </row>
    <row r="89" spans="1:5" ht="14.25" hidden="1">
      <c r="A89" s="12" t="s">
        <v>697</v>
      </c>
      <c r="B89" s="6" t="s">
        <v>330</v>
      </c>
      <c r="C89" s="188"/>
      <c r="D89" s="189"/>
      <c r="E89" s="189"/>
    </row>
    <row r="90" spans="1:5" ht="14.25" hidden="1">
      <c r="A90" s="12" t="s">
        <v>698</v>
      </c>
      <c r="B90" s="6" t="s">
        <v>330</v>
      </c>
      <c r="C90" s="188"/>
      <c r="D90" s="189"/>
      <c r="E90" s="189"/>
    </row>
    <row r="91" spans="1:5" ht="14.25" hidden="1">
      <c r="A91" s="12" t="s">
        <v>699</v>
      </c>
      <c r="B91" s="6" t="s">
        <v>330</v>
      </c>
      <c r="C91" s="188"/>
      <c r="D91" s="189"/>
      <c r="E91" s="189"/>
    </row>
    <row r="92" spans="1:5" ht="14.25" hidden="1">
      <c r="A92" s="12" t="s">
        <v>700</v>
      </c>
      <c r="B92" s="6" t="s">
        <v>330</v>
      </c>
      <c r="C92" s="188"/>
      <c r="D92" s="189"/>
      <c r="E92" s="189"/>
    </row>
    <row r="93" spans="1:5" ht="14.25" hidden="1">
      <c r="A93" s="12" t="s">
        <v>701</v>
      </c>
      <c r="B93" s="6" t="s">
        <v>330</v>
      </c>
      <c r="C93" s="188"/>
      <c r="D93" s="189"/>
      <c r="E93" s="189"/>
    </row>
    <row r="94" spans="1:5" ht="14.25" hidden="1">
      <c r="A94" s="12" t="s">
        <v>702</v>
      </c>
      <c r="B94" s="6" t="s">
        <v>330</v>
      </c>
      <c r="C94" s="188"/>
      <c r="D94" s="189"/>
      <c r="E94" s="189"/>
    </row>
    <row r="95" spans="1:5" ht="14.25" hidden="1">
      <c r="A95" s="12" t="s">
        <v>703</v>
      </c>
      <c r="B95" s="6" t="s">
        <v>330</v>
      </c>
      <c r="C95" s="188"/>
      <c r="D95" s="189"/>
      <c r="E95" s="189"/>
    </row>
    <row r="96" spans="1:5" ht="14.25">
      <c r="A96" s="148" t="s">
        <v>770</v>
      </c>
      <c r="B96" s="149"/>
      <c r="C96" s="195"/>
      <c r="D96" s="190"/>
      <c r="E96" s="190"/>
    </row>
    <row r="97" spans="1:5" ht="25.5">
      <c r="A97" s="10" t="s">
        <v>543</v>
      </c>
      <c r="B97" s="8" t="s">
        <v>330</v>
      </c>
      <c r="C97" s="196"/>
      <c r="D97" s="193"/>
      <c r="E97" s="193"/>
    </row>
    <row r="98" spans="1:5" ht="14.25" hidden="1">
      <c r="A98" s="12" t="s">
        <v>694</v>
      </c>
      <c r="B98" s="6" t="s">
        <v>331</v>
      </c>
      <c r="C98" s="188"/>
      <c r="D98" s="188"/>
      <c r="E98" s="188"/>
    </row>
    <row r="99" spans="1:5" ht="14.25" hidden="1">
      <c r="A99" s="12" t="s">
        <v>695</v>
      </c>
      <c r="B99" s="6" t="s">
        <v>331</v>
      </c>
      <c r="C99" s="188"/>
      <c r="D99" s="188"/>
      <c r="E99" s="188"/>
    </row>
    <row r="100" spans="1:5" ht="25.5" hidden="1">
      <c r="A100" s="12" t="s">
        <v>696</v>
      </c>
      <c r="B100" s="6" t="s">
        <v>331</v>
      </c>
      <c r="C100" s="188"/>
      <c r="D100" s="188"/>
      <c r="E100" s="188"/>
    </row>
    <row r="101" spans="1:5" ht="14.25" hidden="1">
      <c r="A101" s="12" t="s">
        <v>697</v>
      </c>
      <c r="B101" s="6" t="s">
        <v>331</v>
      </c>
      <c r="C101" s="188"/>
      <c r="D101" s="188"/>
      <c r="E101" s="188"/>
    </row>
    <row r="102" spans="1:5" ht="14.25" hidden="1">
      <c r="A102" s="12" t="s">
        <v>698</v>
      </c>
      <c r="B102" s="6" t="s">
        <v>331</v>
      </c>
      <c r="C102" s="188"/>
      <c r="D102" s="188"/>
      <c r="E102" s="188"/>
    </row>
    <row r="103" spans="1:5" ht="14.25" hidden="1">
      <c r="A103" s="12" t="s">
        <v>699</v>
      </c>
      <c r="B103" s="6" t="s">
        <v>331</v>
      </c>
      <c r="C103" s="188"/>
      <c r="D103" s="188"/>
      <c r="E103" s="188"/>
    </row>
    <row r="104" spans="1:5" ht="14.25" hidden="1">
      <c r="A104" s="12" t="s">
        <v>700</v>
      </c>
      <c r="B104" s="6" t="s">
        <v>331</v>
      </c>
      <c r="C104" s="188"/>
      <c r="D104" s="188"/>
      <c r="E104" s="188"/>
    </row>
    <row r="105" spans="1:5" ht="14.25" hidden="1">
      <c r="A105" s="12" t="s">
        <v>701</v>
      </c>
      <c r="B105" s="6" t="s">
        <v>331</v>
      </c>
      <c r="C105" s="188"/>
      <c r="D105" s="188"/>
      <c r="E105" s="188"/>
    </row>
    <row r="106" spans="1:5" ht="14.25" hidden="1">
      <c r="A106" s="12" t="s">
        <v>702</v>
      </c>
      <c r="B106" s="6" t="s">
        <v>331</v>
      </c>
      <c r="C106" s="188"/>
      <c r="D106" s="188"/>
      <c r="E106" s="188"/>
    </row>
    <row r="107" spans="1:5" ht="14.25" hidden="1">
      <c r="A107" s="12" t="s">
        <v>703</v>
      </c>
      <c r="B107" s="6" t="s">
        <v>331</v>
      </c>
      <c r="C107" s="188"/>
      <c r="D107" s="188"/>
      <c r="E107" s="188"/>
    </row>
    <row r="108" spans="1:5" ht="14.25">
      <c r="A108" s="10" t="s">
        <v>542</v>
      </c>
      <c r="B108" s="8" t="s">
        <v>331</v>
      </c>
      <c r="C108" s="188"/>
      <c r="D108" s="188"/>
      <c r="E108" s="188"/>
    </row>
    <row r="109" spans="1:5" ht="14.25" hidden="1">
      <c r="A109" s="12" t="s">
        <v>704</v>
      </c>
      <c r="B109" s="5" t="s">
        <v>333</v>
      </c>
      <c r="C109" s="188"/>
      <c r="D109" s="188"/>
      <c r="E109" s="188"/>
    </row>
    <row r="110" spans="1:5" ht="14.25">
      <c r="A110" s="12" t="s">
        <v>705</v>
      </c>
      <c r="B110" s="6" t="s">
        <v>333</v>
      </c>
      <c r="C110" s="221">
        <v>200</v>
      </c>
      <c r="D110" s="221">
        <v>200</v>
      </c>
      <c r="E110" s="191"/>
    </row>
    <row r="111" spans="1:5" ht="14.25" hidden="1">
      <c r="A111" s="12" t="s">
        <v>706</v>
      </c>
      <c r="B111" s="5" t="s">
        <v>333</v>
      </c>
      <c r="C111" s="220"/>
      <c r="D111" s="220"/>
      <c r="E111" s="188"/>
    </row>
    <row r="112" spans="1:5" ht="14.25" hidden="1">
      <c r="A112" s="5" t="s">
        <v>707</v>
      </c>
      <c r="B112" s="6" t="s">
        <v>333</v>
      </c>
      <c r="C112" s="220"/>
      <c r="D112" s="220"/>
      <c r="E112" s="188"/>
    </row>
    <row r="113" spans="1:5" ht="14.25" hidden="1">
      <c r="A113" s="5" t="s">
        <v>708</v>
      </c>
      <c r="B113" s="5" t="s">
        <v>333</v>
      </c>
      <c r="C113" s="220"/>
      <c r="D113" s="220"/>
      <c r="E113" s="188"/>
    </row>
    <row r="114" spans="1:5" ht="14.25" hidden="1">
      <c r="A114" s="5" t="s">
        <v>709</v>
      </c>
      <c r="B114" s="6" t="s">
        <v>333</v>
      </c>
      <c r="C114" s="220"/>
      <c r="D114" s="220"/>
      <c r="E114" s="188"/>
    </row>
    <row r="115" spans="1:5" ht="14.25" hidden="1">
      <c r="A115" s="12" t="s">
        <v>710</v>
      </c>
      <c r="B115" s="5" t="s">
        <v>333</v>
      </c>
      <c r="C115" s="220"/>
      <c r="D115" s="220"/>
      <c r="E115" s="188"/>
    </row>
    <row r="116" spans="1:5" ht="14.25" hidden="1">
      <c r="A116" s="12" t="s">
        <v>714</v>
      </c>
      <c r="B116" s="6" t="s">
        <v>333</v>
      </c>
      <c r="C116" s="220"/>
      <c r="D116" s="220"/>
      <c r="E116" s="188"/>
    </row>
    <row r="117" spans="1:5" ht="14.25" hidden="1">
      <c r="A117" s="12" t="s">
        <v>712</v>
      </c>
      <c r="B117" s="5" t="s">
        <v>333</v>
      </c>
      <c r="C117" s="220"/>
      <c r="D117" s="220"/>
      <c r="E117" s="188"/>
    </row>
    <row r="118" spans="1:5" ht="14.25" hidden="1">
      <c r="A118" s="12" t="s">
        <v>713</v>
      </c>
      <c r="B118" s="6" t="s">
        <v>333</v>
      </c>
      <c r="C118" s="220"/>
      <c r="D118" s="220"/>
      <c r="E118" s="188"/>
    </row>
    <row r="119" spans="1:5" ht="14.25">
      <c r="A119" s="148" t="s">
        <v>771</v>
      </c>
      <c r="B119" s="149"/>
      <c r="C119" s="225"/>
      <c r="D119" s="225"/>
      <c r="E119" s="192"/>
    </row>
    <row r="120" spans="1:5" ht="25.5">
      <c r="A120" s="10" t="s">
        <v>541</v>
      </c>
      <c r="B120" s="8" t="s">
        <v>333</v>
      </c>
      <c r="C120" s="223">
        <v>200</v>
      </c>
      <c r="D120" s="223">
        <v>200</v>
      </c>
      <c r="E120" s="193"/>
    </row>
    <row r="121" spans="1:5" ht="14.25" hidden="1">
      <c r="A121" s="12" t="s">
        <v>704</v>
      </c>
      <c r="B121" s="5" t="s">
        <v>336</v>
      </c>
      <c r="C121" s="220"/>
      <c r="D121" s="220"/>
      <c r="E121" s="188"/>
    </row>
    <row r="122" spans="1:5" ht="14.25" hidden="1">
      <c r="A122" s="12" t="s">
        <v>705</v>
      </c>
      <c r="B122" s="5" t="s">
        <v>336</v>
      </c>
      <c r="C122" s="220"/>
      <c r="D122" s="220"/>
      <c r="E122" s="188"/>
    </row>
    <row r="123" spans="1:5" ht="14.25" hidden="1">
      <c r="A123" s="12" t="s">
        <v>706</v>
      </c>
      <c r="B123" s="5" t="s">
        <v>336</v>
      </c>
      <c r="C123" s="220"/>
      <c r="D123" s="220"/>
      <c r="E123" s="188"/>
    </row>
    <row r="124" spans="1:5" ht="14.25" hidden="1">
      <c r="A124" s="5" t="s">
        <v>707</v>
      </c>
      <c r="B124" s="5" t="s">
        <v>336</v>
      </c>
      <c r="C124" s="220"/>
      <c r="D124" s="220"/>
      <c r="E124" s="188"/>
    </row>
    <row r="125" spans="1:5" ht="14.25" hidden="1">
      <c r="A125" s="5" t="s">
        <v>708</v>
      </c>
      <c r="B125" s="5" t="s">
        <v>336</v>
      </c>
      <c r="C125" s="220"/>
      <c r="D125" s="220"/>
      <c r="E125" s="188"/>
    </row>
    <row r="126" spans="1:5" ht="14.25" hidden="1">
      <c r="A126" s="5" t="s">
        <v>709</v>
      </c>
      <c r="B126" s="5" t="s">
        <v>336</v>
      </c>
      <c r="C126" s="220"/>
      <c r="D126" s="220"/>
      <c r="E126" s="188"/>
    </row>
    <row r="127" spans="1:5" ht="14.25" hidden="1">
      <c r="A127" s="12" t="s">
        <v>710</v>
      </c>
      <c r="B127" s="5" t="s">
        <v>336</v>
      </c>
      <c r="C127" s="220"/>
      <c r="D127" s="220"/>
      <c r="E127" s="188"/>
    </row>
    <row r="128" spans="1:5" ht="14.25" hidden="1">
      <c r="A128" s="12" t="s">
        <v>714</v>
      </c>
      <c r="B128" s="5" t="s">
        <v>336</v>
      </c>
      <c r="C128" s="220"/>
      <c r="D128" s="220"/>
      <c r="E128" s="188"/>
    </row>
    <row r="129" spans="1:5" ht="14.25" hidden="1">
      <c r="A129" s="12" t="s">
        <v>712</v>
      </c>
      <c r="B129" s="5" t="s">
        <v>336</v>
      </c>
      <c r="C129" s="220"/>
      <c r="D129" s="220"/>
      <c r="E129" s="188"/>
    </row>
    <row r="130" spans="1:5" ht="14.25" hidden="1">
      <c r="A130" s="12" t="s">
        <v>713</v>
      </c>
      <c r="B130" s="5" t="s">
        <v>336</v>
      </c>
      <c r="C130" s="220"/>
      <c r="D130" s="220"/>
      <c r="E130" s="188"/>
    </row>
    <row r="131" spans="1:5" ht="14.25">
      <c r="A131" s="14" t="s">
        <v>575</v>
      </c>
      <c r="B131" s="8" t="s">
        <v>336</v>
      </c>
      <c r="C131" s="220"/>
      <c r="D131" s="220"/>
      <c r="E131" s="188"/>
    </row>
    <row r="132" spans="1:5" ht="14.25">
      <c r="A132" s="184" t="s">
        <v>777</v>
      </c>
      <c r="B132" s="185"/>
      <c r="C132" s="226">
        <v>400</v>
      </c>
      <c r="D132" s="226">
        <v>400</v>
      </c>
      <c r="E132" s="194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  <headerFooter>
    <oddHeader xml:space="preserve">&amp;R7. melléklet a ............................ önkormányzati rendelethez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116"/>
  <sheetViews>
    <sheetView tabSelected="1" view="pageLayout" workbookViewId="0" topLeftCell="A27">
      <selection activeCell="E94" sqref="E94"/>
    </sheetView>
  </sheetViews>
  <sheetFormatPr defaultColWidth="9.140625" defaultRowHeight="15"/>
  <cols>
    <col min="1" max="1" width="76.57421875" style="0" customWidth="1"/>
    <col min="3" max="3" width="13.00390625" style="0" customWidth="1"/>
    <col min="4" max="4" width="12.7109375" style="0" customWidth="1"/>
    <col min="5" max="5" width="12.28125" style="0" customWidth="1"/>
  </cols>
  <sheetData>
    <row r="1" spans="1:5" ht="27" customHeight="1">
      <c r="A1" s="235" t="s">
        <v>778</v>
      </c>
      <c r="B1" s="236"/>
      <c r="C1" s="236"/>
      <c r="D1" s="254"/>
      <c r="E1" s="254"/>
    </row>
    <row r="2" spans="1:3" ht="25.5" customHeight="1">
      <c r="A2" s="237" t="s">
        <v>6</v>
      </c>
      <c r="B2" s="238"/>
      <c r="C2" s="238"/>
    </row>
    <row r="3" spans="1:3" ht="15.75" customHeight="1">
      <c r="A3" s="36"/>
      <c r="B3" s="37"/>
      <c r="C3" s="37"/>
    </row>
    <row r="4" ht="21" customHeight="1">
      <c r="A4" s="4" t="s">
        <v>749</v>
      </c>
    </row>
    <row r="5" spans="1:5" ht="26.25">
      <c r="A5" s="27" t="s">
        <v>748</v>
      </c>
      <c r="B5" s="3" t="s">
        <v>202</v>
      </c>
      <c r="C5" s="39" t="s">
        <v>754</v>
      </c>
      <c r="D5" s="45" t="s">
        <v>9</v>
      </c>
      <c r="E5" s="39" t="s">
        <v>10</v>
      </c>
    </row>
    <row r="6" spans="1:5" ht="14.25" hidden="1">
      <c r="A6" s="12" t="s">
        <v>715</v>
      </c>
      <c r="B6" s="6" t="s">
        <v>390</v>
      </c>
      <c r="C6" s="20"/>
      <c r="D6" s="20"/>
      <c r="E6" s="20"/>
    </row>
    <row r="7" spans="1:5" ht="14.25" hidden="1">
      <c r="A7" s="12" t="s">
        <v>724</v>
      </c>
      <c r="B7" s="6" t="s">
        <v>390</v>
      </c>
      <c r="C7" s="20"/>
      <c r="D7" s="20"/>
      <c r="E7" s="20"/>
    </row>
    <row r="8" spans="1:5" ht="25.5" hidden="1">
      <c r="A8" s="12" t="s">
        <v>725</v>
      </c>
      <c r="B8" s="6" t="s">
        <v>390</v>
      </c>
      <c r="C8" s="20"/>
      <c r="D8" s="20"/>
      <c r="E8" s="20"/>
    </row>
    <row r="9" spans="1:5" ht="14.25" hidden="1">
      <c r="A9" s="12" t="s">
        <v>723</v>
      </c>
      <c r="B9" s="6" t="s">
        <v>390</v>
      </c>
      <c r="C9" s="20"/>
      <c r="D9" s="20"/>
      <c r="E9" s="20"/>
    </row>
    <row r="10" spans="1:5" ht="14.25" hidden="1">
      <c r="A10" s="12" t="s">
        <v>722</v>
      </c>
      <c r="B10" s="6" t="s">
        <v>390</v>
      </c>
      <c r="C10" s="20"/>
      <c r="D10" s="20"/>
      <c r="E10" s="20"/>
    </row>
    <row r="11" spans="1:5" ht="14.25" hidden="1">
      <c r="A11" s="12" t="s">
        <v>721</v>
      </c>
      <c r="B11" s="6" t="s">
        <v>390</v>
      </c>
      <c r="C11" s="20"/>
      <c r="D11" s="20"/>
      <c r="E11" s="20"/>
    </row>
    <row r="12" spans="1:5" ht="14.25" hidden="1">
      <c r="A12" s="12" t="s">
        <v>716</v>
      </c>
      <c r="B12" s="6" t="s">
        <v>390</v>
      </c>
      <c r="C12" s="20"/>
      <c r="D12" s="20"/>
      <c r="E12" s="20"/>
    </row>
    <row r="13" spans="1:5" ht="14.25" hidden="1">
      <c r="A13" s="12" t="s">
        <v>717</v>
      </c>
      <c r="B13" s="6" t="s">
        <v>390</v>
      </c>
      <c r="C13" s="20"/>
      <c r="D13" s="20"/>
      <c r="E13" s="20"/>
    </row>
    <row r="14" spans="1:5" ht="14.25" hidden="1">
      <c r="A14" s="12" t="s">
        <v>718</v>
      </c>
      <c r="B14" s="6" t="s">
        <v>390</v>
      </c>
      <c r="C14" s="20"/>
      <c r="D14" s="20"/>
      <c r="E14" s="20"/>
    </row>
    <row r="15" spans="1:5" ht="14.25" hidden="1">
      <c r="A15" s="12" t="s">
        <v>719</v>
      </c>
      <c r="B15" s="6" t="s">
        <v>390</v>
      </c>
      <c r="C15" s="20"/>
      <c r="D15" s="20"/>
      <c r="E15" s="20"/>
    </row>
    <row r="16" spans="1:5" ht="25.5">
      <c r="A16" s="7" t="s">
        <v>585</v>
      </c>
      <c r="B16" s="8" t="s">
        <v>390</v>
      </c>
      <c r="C16" s="20"/>
      <c r="D16" s="20"/>
      <c r="E16" s="20"/>
    </row>
    <row r="17" spans="1:5" ht="14.25" hidden="1">
      <c r="A17" s="12" t="s">
        <v>715</v>
      </c>
      <c r="B17" s="6" t="s">
        <v>391</v>
      </c>
      <c r="C17" s="20"/>
      <c r="D17" s="20"/>
      <c r="E17" s="20"/>
    </row>
    <row r="18" spans="1:5" ht="14.25" hidden="1">
      <c r="A18" s="12" t="s">
        <v>724</v>
      </c>
      <c r="B18" s="6" t="s">
        <v>391</v>
      </c>
      <c r="C18" s="20"/>
      <c r="D18" s="20"/>
      <c r="E18" s="20"/>
    </row>
    <row r="19" spans="1:5" ht="25.5" hidden="1">
      <c r="A19" s="12" t="s">
        <v>725</v>
      </c>
      <c r="B19" s="6" t="s">
        <v>391</v>
      </c>
      <c r="C19" s="20"/>
      <c r="D19" s="20"/>
      <c r="E19" s="20"/>
    </row>
    <row r="20" spans="1:5" ht="14.25" hidden="1">
      <c r="A20" s="12" t="s">
        <v>723</v>
      </c>
      <c r="B20" s="6" t="s">
        <v>391</v>
      </c>
      <c r="C20" s="20"/>
      <c r="D20" s="20"/>
      <c r="E20" s="20"/>
    </row>
    <row r="21" spans="1:5" ht="14.25" hidden="1">
      <c r="A21" s="12" t="s">
        <v>722</v>
      </c>
      <c r="B21" s="6" t="s">
        <v>391</v>
      </c>
      <c r="C21" s="20"/>
      <c r="D21" s="20"/>
      <c r="E21" s="20"/>
    </row>
    <row r="22" spans="1:5" ht="14.25" hidden="1">
      <c r="A22" s="12" t="s">
        <v>721</v>
      </c>
      <c r="B22" s="6" t="s">
        <v>391</v>
      </c>
      <c r="C22" s="20"/>
      <c r="D22" s="20"/>
      <c r="E22" s="20"/>
    </row>
    <row r="23" spans="1:5" ht="14.25" hidden="1">
      <c r="A23" s="12" t="s">
        <v>716</v>
      </c>
      <c r="B23" s="6" t="s">
        <v>391</v>
      </c>
      <c r="C23" s="20"/>
      <c r="D23" s="20"/>
      <c r="E23" s="20"/>
    </row>
    <row r="24" spans="1:5" ht="14.25" hidden="1">
      <c r="A24" s="12" t="s">
        <v>717</v>
      </c>
      <c r="B24" s="6" t="s">
        <v>391</v>
      </c>
      <c r="C24" s="20"/>
      <c r="D24" s="20"/>
      <c r="E24" s="20"/>
    </row>
    <row r="25" spans="1:5" ht="14.25" hidden="1">
      <c r="A25" s="12" t="s">
        <v>718</v>
      </c>
      <c r="B25" s="6" t="s">
        <v>391</v>
      </c>
      <c r="C25" s="20"/>
      <c r="D25" s="20"/>
      <c r="E25" s="20"/>
    </row>
    <row r="26" spans="1:5" ht="14.25" hidden="1">
      <c r="A26" s="12" t="s">
        <v>719</v>
      </c>
      <c r="B26" s="6" t="s">
        <v>391</v>
      </c>
      <c r="C26" s="20"/>
      <c r="D26" s="20"/>
      <c r="E26" s="20"/>
    </row>
    <row r="27" spans="1:5" ht="25.5">
      <c r="A27" s="7" t="s">
        <v>641</v>
      </c>
      <c r="B27" s="8" t="s">
        <v>391</v>
      </c>
      <c r="C27" s="20"/>
      <c r="D27" s="20"/>
      <c r="E27" s="20"/>
    </row>
    <row r="28" spans="1:5" ht="14.25">
      <c r="A28" s="12" t="s">
        <v>715</v>
      </c>
      <c r="B28" s="6" t="s">
        <v>392</v>
      </c>
      <c r="C28" s="20"/>
      <c r="D28" s="20"/>
      <c r="E28" s="20"/>
    </row>
    <row r="29" spans="1:5" ht="14.25">
      <c r="A29" s="12" t="s">
        <v>724</v>
      </c>
      <c r="B29" s="6" t="s">
        <v>392</v>
      </c>
      <c r="C29" s="20"/>
      <c r="D29" s="75">
        <v>0</v>
      </c>
      <c r="E29" s="75">
        <v>0</v>
      </c>
    </row>
    <row r="30" spans="1:5" ht="25.5" hidden="1">
      <c r="A30" s="12" t="s">
        <v>725</v>
      </c>
      <c r="B30" s="6" t="s">
        <v>392</v>
      </c>
      <c r="C30" s="20"/>
      <c r="D30" s="75"/>
      <c r="E30" s="75"/>
    </row>
    <row r="31" spans="1:5" ht="14.25" hidden="1">
      <c r="A31" s="12" t="s">
        <v>723</v>
      </c>
      <c r="B31" s="6" t="s">
        <v>392</v>
      </c>
      <c r="C31" s="20"/>
      <c r="D31" s="75"/>
      <c r="E31" s="75"/>
    </row>
    <row r="32" spans="1:5" ht="14.25" hidden="1">
      <c r="A32" s="12" t="s">
        <v>722</v>
      </c>
      <c r="B32" s="6" t="s">
        <v>392</v>
      </c>
      <c r="C32" s="20"/>
      <c r="D32" s="75"/>
      <c r="E32" s="75"/>
    </row>
    <row r="33" spans="1:5" ht="14.25">
      <c r="A33" s="12" t="s">
        <v>721</v>
      </c>
      <c r="B33" s="6" t="s">
        <v>392</v>
      </c>
      <c r="C33" s="20">
        <v>1187</v>
      </c>
      <c r="D33" s="75">
        <v>3254</v>
      </c>
      <c r="E33" s="75">
        <v>2629</v>
      </c>
    </row>
    <row r="34" spans="1:5" ht="14.25" hidden="1">
      <c r="A34" s="12" t="s">
        <v>716</v>
      </c>
      <c r="B34" s="6" t="s">
        <v>392</v>
      </c>
      <c r="C34" s="20"/>
      <c r="D34" s="75"/>
      <c r="E34" s="75"/>
    </row>
    <row r="35" spans="1:5" ht="14.25">
      <c r="A35" s="12" t="s">
        <v>717</v>
      </c>
      <c r="B35" s="6" t="s">
        <v>392</v>
      </c>
      <c r="C35" s="20"/>
      <c r="D35" s="75"/>
      <c r="E35" s="75"/>
    </row>
    <row r="36" spans="1:5" ht="14.25" hidden="1">
      <c r="A36" s="12" t="s">
        <v>718</v>
      </c>
      <c r="B36" s="6" t="s">
        <v>392</v>
      </c>
      <c r="C36" s="20"/>
      <c r="D36" s="75"/>
      <c r="E36" s="75"/>
    </row>
    <row r="37" spans="1:5" ht="14.25" hidden="1">
      <c r="A37" s="12" t="s">
        <v>719</v>
      </c>
      <c r="B37" s="6" t="s">
        <v>392</v>
      </c>
      <c r="C37" s="20"/>
      <c r="D37" s="75"/>
      <c r="E37" s="75"/>
    </row>
    <row r="38" spans="1:5" ht="14.25">
      <c r="A38" s="7" t="s">
        <v>640</v>
      </c>
      <c r="B38" s="8" t="s">
        <v>392</v>
      </c>
      <c r="C38" s="81">
        <f>SUM(C33:C37)</f>
        <v>1187</v>
      </c>
      <c r="D38" s="81">
        <f>SUM(D33:D37)</f>
        <v>3254</v>
      </c>
      <c r="E38" s="81">
        <f>SUM(E33:E37)</f>
        <v>2629</v>
      </c>
    </row>
    <row r="39" spans="1:5" ht="14.25" hidden="1">
      <c r="A39" s="12" t="s">
        <v>715</v>
      </c>
      <c r="B39" s="6" t="s">
        <v>398</v>
      </c>
      <c r="C39" s="20"/>
      <c r="D39" s="20"/>
      <c r="E39" s="20"/>
    </row>
    <row r="40" spans="1:5" ht="14.25" hidden="1">
      <c r="A40" s="12" t="s">
        <v>724</v>
      </c>
      <c r="B40" s="6" t="s">
        <v>398</v>
      </c>
      <c r="C40" s="20"/>
      <c r="D40" s="20"/>
      <c r="E40" s="20"/>
    </row>
    <row r="41" spans="1:5" ht="25.5" hidden="1">
      <c r="A41" s="12" t="s">
        <v>725</v>
      </c>
      <c r="B41" s="6" t="s">
        <v>398</v>
      </c>
      <c r="C41" s="20"/>
      <c r="D41" s="20"/>
      <c r="E41" s="20"/>
    </row>
    <row r="42" spans="1:5" ht="14.25" hidden="1">
      <c r="A42" s="12" t="s">
        <v>723</v>
      </c>
      <c r="B42" s="6" t="s">
        <v>398</v>
      </c>
      <c r="C42" s="20"/>
      <c r="D42" s="20"/>
      <c r="E42" s="20"/>
    </row>
    <row r="43" spans="1:5" ht="14.25" hidden="1">
      <c r="A43" s="12" t="s">
        <v>722</v>
      </c>
      <c r="B43" s="6" t="s">
        <v>398</v>
      </c>
      <c r="C43" s="20"/>
      <c r="D43" s="20"/>
      <c r="E43" s="20"/>
    </row>
    <row r="44" spans="1:5" ht="14.25" hidden="1">
      <c r="A44" s="12" t="s">
        <v>721</v>
      </c>
      <c r="B44" s="6" t="s">
        <v>398</v>
      </c>
      <c r="C44" s="20"/>
      <c r="D44" s="20"/>
      <c r="E44" s="20"/>
    </row>
    <row r="45" spans="1:5" ht="14.25" hidden="1">
      <c r="A45" s="12" t="s">
        <v>716</v>
      </c>
      <c r="B45" s="6" t="s">
        <v>398</v>
      </c>
      <c r="C45" s="20"/>
      <c r="D45" s="20"/>
      <c r="E45" s="20"/>
    </row>
    <row r="46" spans="1:5" ht="14.25" hidden="1">
      <c r="A46" s="12" t="s">
        <v>717</v>
      </c>
      <c r="B46" s="6" t="s">
        <v>398</v>
      </c>
      <c r="C46" s="20"/>
      <c r="D46" s="20"/>
      <c r="E46" s="20"/>
    </row>
    <row r="47" spans="1:5" ht="14.25" hidden="1">
      <c r="A47" s="12" t="s">
        <v>718</v>
      </c>
      <c r="B47" s="6" t="s">
        <v>398</v>
      </c>
      <c r="C47" s="20"/>
      <c r="D47" s="20"/>
      <c r="E47" s="20"/>
    </row>
    <row r="48" spans="1:5" ht="14.25" hidden="1">
      <c r="A48" s="12" t="s">
        <v>719</v>
      </c>
      <c r="B48" s="6" t="s">
        <v>398</v>
      </c>
      <c r="C48" s="20"/>
      <c r="D48" s="20"/>
      <c r="E48" s="20"/>
    </row>
    <row r="49" spans="1:5" ht="25.5">
      <c r="A49" s="7" t="s">
        <v>639</v>
      </c>
      <c r="B49" s="8" t="s">
        <v>398</v>
      </c>
      <c r="C49" s="20"/>
      <c r="D49" s="20"/>
      <c r="E49" s="20"/>
    </row>
    <row r="50" spans="1:5" ht="14.25" hidden="1">
      <c r="A50" s="12" t="s">
        <v>720</v>
      </c>
      <c r="B50" s="6" t="s">
        <v>399</v>
      </c>
      <c r="C50" s="20"/>
      <c r="D50" s="20"/>
      <c r="E50" s="20"/>
    </row>
    <row r="51" spans="1:5" ht="14.25" hidden="1">
      <c r="A51" s="12" t="s">
        <v>724</v>
      </c>
      <c r="B51" s="6" t="s">
        <v>399</v>
      </c>
      <c r="C51" s="20"/>
      <c r="D51" s="20"/>
      <c r="E51" s="20"/>
    </row>
    <row r="52" spans="1:5" ht="25.5" hidden="1">
      <c r="A52" s="12" t="s">
        <v>725</v>
      </c>
      <c r="B52" s="6" t="s">
        <v>399</v>
      </c>
      <c r="C52" s="20"/>
      <c r="D52" s="20"/>
      <c r="E52" s="20"/>
    </row>
    <row r="53" spans="1:5" ht="14.25" hidden="1">
      <c r="A53" s="12" t="s">
        <v>723</v>
      </c>
      <c r="B53" s="6" t="s">
        <v>399</v>
      </c>
      <c r="C53" s="20"/>
      <c r="D53" s="20"/>
      <c r="E53" s="20"/>
    </row>
    <row r="54" spans="1:5" ht="14.25" hidden="1">
      <c r="A54" s="12" t="s">
        <v>722</v>
      </c>
      <c r="B54" s="6" t="s">
        <v>399</v>
      </c>
      <c r="C54" s="20"/>
      <c r="D54" s="20"/>
      <c r="E54" s="20"/>
    </row>
    <row r="55" spans="1:5" ht="14.25" hidden="1">
      <c r="A55" s="12" t="s">
        <v>721</v>
      </c>
      <c r="B55" s="6" t="s">
        <v>399</v>
      </c>
      <c r="C55" s="20"/>
      <c r="D55" s="20"/>
      <c r="E55" s="20"/>
    </row>
    <row r="56" spans="1:5" ht="14.25" hidden="1">
      <c r="A56" s="12" t="s">
        <v>716</v>
      </c>
      <c r="B56" s="6" t="s">
        <v>399</v>
      </c>
      <c r="C56" s="20"/>
      <c r="D56" s="20"/>
      <c r="E56" s="20"/>
    </row>
    <row r="57" spans="1:5" ht="14.25" hidden="1">
      <c r="A57" s="12" t="s">
        <v>717</v>
      </c>
      <c r="B57" s="6" t="s">
        <v>399</v>
      </c>
      <c r="C57" s="20"/>
      <c r="D57" s="20"/>
      <c r="E57" s="20"/>
    </row>
    <row r="58" spans="1:5" ht="14.25" hidden="1">
      <c r="A58" s="12" t="s">
        <v>718</v>
      </c>
      <c r="B58" s="6" t="s">
        <v>399</v>
      </c>
      <c r="C58" s="20"/>
      <c r="D58" s="20"/>
      <c r="E58" s="20"/>
    </row>
    <row r="59" spans="1:5" ht="14.25" hidden="1">
      <c r="A59" s="12" t="s">
        <v>719</v>
      </c>
      <c r="B59" s="6" t="s">
        <v>399</v>
      </c>
      <c r="C59" s="20"/>
      <c r="D59" s="20"/>
      <c r="E59" s="20"/>
    </row>
    <row r="60" spans="1:5" ht="25.5">
      <c r="A60" s="7" t="s">
        <v>642</v>
      </c>
      <c r="B60" s="8" t="s">
        <v>399</v>
      </c>
      <c r="C60" s="20"/>
      <c r="D60" s="20"/>
      <c r="E60" s="20"/>
    </row>
    <row r="61" spans="1:5" ht="14.25" hidden="1">
      <c r="A61" s="12" t="s">
        <v>715</v>
      </c>
      <c r="B61" s="6" t="s">
        <v>400</v>
      </c>
      <c r="C61" s="20"/>
      <c r="D61" s="20"/>
      <c r="E61" s="20"/>
    </row>
    <row r="62" spans="1:5" ht="14.25" hidden="1">
      <c r="A62" s="12" t="s">
        <v>724</v>
      </c>
      <c r="B62" s="6" t="s">
        <v>400</v>
      </c>
      <c r="C62" s="20"/>
      <c r="D62" s="20"/>
      <c r="E62" s="20"/>
    </row>
    <row r="63" spans="1:5" ht="25.5" hidden="1">
      <c r="A63" s="12" t="s">
        <v>725</v>
      </c>
      <c r="B63" s="6" t="s">
        <v>400</v>
      </c>
      <c r="C63" s="20"/>
      <c r="D63" s="20"/>
      <c r="E63" s="20"/>
    </row>
    <row r="64" spans="1:5" ht="14.25">
      <c r="A64" s="12" t="s">
        <v>772</v>
      </c>
      <c r="B64" s="6"/>
      <c r="C64" s="20"/>
      <c r="D64" s="80">
        <v>200</v>
      </c>
      <c r="E64" s="80">
        <v>200</v>
      </c>
    </row>
    <row r="65" spans="1:5" ht="14.25">
      <c r="A65" s="12" t="s">
        <v>723</v>
      </c>
      <c r="B65" s="6" t="s">
        <v>400</v>
      </c>
      <c r="C65" s="20"/>
      <c r="D65" s="80"/>
      <c r="E65" s="80"/>
    </row>
    <row r="66" spans="1:5" ht="14.25" hidden="1">
      <c r="A66" s="12" t="s">
        <v>722</v>
      </c>
      <c r="B66" s="6" t="s">
        <v>400</v>
      </c>
      <c r="C66" s="20"/>
      <c r="D66" s="20"/>
      <c r="E66" s="20"/>
    </row>
    <row r="67" spans="1:5" ht="14.25" hidden="1">
      <c r="A67" s="12" t="s">
        <v>721</v>
      </c>
      <c r="B67" s="6" t="s">
        <v>400</v>
      </c>
      <c r="C67" s="20"/>
      <c r="D67" s="20"/>
      <c r="E67" s="20"/>
    </row>
    <row r="68" spans="1:5" ht="14.25" hidden="1">
      <c r="A68" s="12" t="s">
        <v>716</v>
      </c>
      <c r="B68" s="6" t="s">
        <v>400</v>
      </c>
      <c r="C68" s="20"/>
      <c r="D68" s="20"/>
      <c r="E68" s="20"/>
    </row>
    <row r="69" spans="1:5" ht="14.25" hidden="1">
      <c r="A69" s="12" t="s">
        <v>717</v>
      </c>
      <c r="B69" s="6" t="s">
        <v>400</v>
      </c>
      <c r="C69" s="20"/>
      <c r="D69" s="20"/>
      <c r="E69" s="20"/>
    </row>
    <row r="70" spans="1:5" ht="14.25" hidden="1">
      <c r="A70" s="12" t="s">
        <v>718</v>
      </c>
      <c r="B70" s="6" t="s">
        <v>400</v>
      </c>
      <c r="C70" s="20"/>
      <c r="D70" s="20"/>
      <c r="E70" s="20"/>
    </row>
    <row r="71" spans="1:5" ht="14.25" hidden="1">
      <c r="A71" s="12" t="s">
        <v>719</v>
      </c>
      <c r="B71" s="6" t="s">
        <v>400</v>
      </c>
      <c r="C71" s="20"/>
      <c r="D71" s="20"/>
      <c r="E71" s="20"/>
    </row>
    <row r="72" spans="1:5" ht="14.25">
      <c r="A72" s="7" t="s">
        <v>590</v>
      </c>
      <c r="B72" s="8" t="s">
        <v>400</v>
      </c>
      <c r="C72" s="83"/>
      <c r="D72" s="83">
        <v>200</v>
      </c>
      <c r="E72" s="83">
        <v>200</v>
      </c>
    </row>
    <row r="73" spans="1:5" ht="14.25" hidden="1">
      <c r="A73" s="12" t="s">
        <v>726</v>
      </c>
      <c r="B73" s="5" t="s">
        <v>450</v>
      </c>
      <c r="C73" s="20"/>
      <c r="D73" s="20"/>
      <c r="E73" s="20"/>
    </row>
    <row r="74" spans="1:5" ht="14.25" hidden="1">
      <c r="A74" s="12" t="s">
        <v>727</v>
      </c>
      <c r="B74" s="5" t="s">
        <v>450</v>
      </c>
      <c r="C74" s="20"/>
      <c r="D74" s="20"/>
      <c r="E74" s="20"/>
    </row>
    <row r="75" spans="1:5" ht="14.25" hidden="1">
      <c r="A75" s="12" t="s">
        <v>735</v>
      </c>
      <c r="B75" s="5" t="s">
        <v>450</v>
      </c>
      <c r="C75" s="20"/>
      <c r="D75" s="20"/>
      <c r="E75" s="20"/>
    </row>
    <row r="76" spans="1:5" ht="14.25" hidden="1">
      <c r="A76" s="5" t="s">
        <v>734</v>
      </c>
      <c r="B76" s="5" t="s">
        <v>450</v>
      </c>
      <c r="C76" s="20"/>
      <c r="D76" s="20"/>
      <c r="E76" s="20"/>
    </row>
    <row r="77" spans="1:5" ht="14.25" hidden="1">
      <c r="A77" s="5" t="s">
        <v>733</v>
      </c>
      <c r="B77" s="5" t="s">
        <v>450</v>
      </c>
      <c r="C77" s="20"/>
      <c r="D77" s="20"/>
      <c r="E77" s="20"/>
    </row>
    <row r="78" spans="1:5" ht="14.25" hidden="1">
      <c r="A78" s="5" t="s">
        <v>732</v>
      </c>
      <c r="B78" s="5" t="s">
        <v>450</v>
      </c>
      <c r="C78" s="20"/>
      <c r="D78" s="20"/>
      <c r="E78" s="20"/>
    </row>
    <row r="79" spans="1:5" ht="14.25" hidden="1">
      <c r="A79" s="12" t="s">
        <v>731</v>
      </c>
      <c r="B79" s="5" t="s">
        <v>450</v>
      </c>
      <c r="C79" s="20"/>
      <c r="D79" s="20"/>
      <c r="E79" s="20"/>
    </row>
    <row r="80" spans="1:5" ht="14.25" hidden="1">
      <c r="A80" s="12" t="s">
        <v>736</v>
      </c>
      <c r="B80" s="5" t="s">
        <v>450</v>
      </c>
      <c r="C80" s="20"/>
      <c r="D80" s="20"/>
      <c r="E80" s="20"/>
    </row>
    <row r="81" spans="1:5" ht="14.25" hidden="1">
      <c r="A81" s="12" t="s">
        <v>728</v>
      </c>
      <c r="B81" s="5" t="s">
        <v>450</v>
      </c>
      <c r="C81" s="20"/>
      <c r="D81" s="20"/>
      <c r="E81" s="20"/>
    </row>
    <row r="82" spans="1:5" ht="14.25" hidden="1">
      <c r="A82" s="12" t="s">
        <v>729</v>
      </c>
      <c r="B82" s="5" t="s">
        <v>450</v>
      </c>
      <c r="C82" s="20"/>
      <c r="D82" s="20"/>
      <c r="E82" s="20"/>
    </row>
    <row r="83" spans="1:5" ht="25.5">
      <c r="A83" s="7" t="s">
        <v>658</v>
      </c>
      <c r="B83" s="8" t="s">
        <v>450</v>
      </c>
      <c r="C83" s="20"/>
      <c r="D83" s="20"/>
      <c r="E83" s="20"/>
    </row>
    <row r="84" spans="1:5" ht="14.25" hidden="1">
      <c r="A84" s="12" t="s">
        <v>726</v>
      </c>
      <c r="B84" s="5" t="s">
        <v>451</v>
      </c>
      <c r="C84" s="20"/>
      <c r="D84" s="20"/>
      <c r="E84" s="20"/>
    </row>
    <row r="85" spans="1:5" ht="14.25" hidden="1">
      <c r="A85" s="12" t="s">
        <v>727</v>
      </c>
      <c r="B85" s="5" t="s">
        <v>451</v>
      </c>
      <c r="C85" s="20"/>
      <c r="D85" s="20"/>
      <c r="E85" s="20"/>
    </row>
    <row r="86" spans="1:5" ht="14.25" hidden="1">
      <c r="A86" s="12" t="s">
        <v>735</v>
      </c>
      <c r="B86" s="5" t="s">
        <v>451</v>
      </c>
      <c r="C86" s="20"/>
      <c r="D86" s="20"/>
      <c r="E86" s="20"/>
    </row>
    <row r="87" spans="1:5" ht="14.25" hidden="1">
      <c r="A87" s="5" t="s">
        <v>734</v>
      </c>
      <c r="B87" s="5" t="s">
        <v>451</v>
      </c>
      <c r="C87" s="20"/>
      <c r="D87" s="20"/>
      <c r="E87" s="20"/>
    </row>
    <row r="88" spans="1:5" ht="14.25" hidden="1">
      <c r="A88" s="5" t="s">
        <v>733</v>
      </c>
      <c r="B88" s="5" t="s">
        <v>451</v>
      </c>
      <c r="C88" s="20"/>
      <c r="D88" s="20"/>
      <c r="E88" s="20"/>
    </row>
    <row r="89" spans="1:5" ht="14.25" hidden="1">
      <c r="A89" s="5" t="s">
        <v>732</v>
      </c>
      <c r="B89" s="5" t="s">
        <v>451</v>
      </c>
      <c r="C89" s="20"/>
      <c r="D89" s="20"/>
      <c r="E89" s="20"/>
    </row>
    <row r="90" spans="1:5" ht="14.25" hidden="1">
      <c r="A90" s="12" t="s">
        <v>731</v>
      </c>
      <c r="B90" s="5" t="s">
        <v>451</v>
      </c>
      <c r="C90" s="20"/>
      <c r="D90" s="20"/>
      <c r="E90" s="20"/>
    </row>
    <row r="91" spans="1:5" ht="14.25" hidden="1">
      <c r="A91" s="12" t="s">
        <v>730</v>
      </c>
      <c r="B91" s="5" t="s">
        <v>451</v>
      </c>
      <c r="C91" s="20"/>
      <c r="D91" s="20"/>
      <c r="E91" s="20"/>
    </row>
    <row r="92" spans="1:5" ht="14.25" hidden="1">
      <c r="A92" s="12" t="s">
        <v>728</v>
      </c>
      <c r="B92" s="5" t="s">
        <v>451</v>
      </c>
      <c r="C92" s="20"/>
      <c r="D92" s="20"/>
      <c r="E92" s="20"/>
    </row>
    <row r="93" spans="1:5" ht="14.25" hidden="1">
      <c r="A93" s="12" t="s">
        <v>729</v>
      </c>
      <c r="B93" s="5" t="s">
        <v>451</v>
      </c>
      <c r="C93" s="20"/>
      <c r="D93" s="20"/>
      <c r="E93" s="20"/>
    </row>
    <row r="94" spans="1:5" ht="14.25">
      <c r="A94" s="14" t="s">
        <v>659</v>
      </c>
      <c r="B94" s="8" t="s">
        <v>451</v>
      </c>
      <c r="C94" s="20"/>
      <c r="D94" s="20"/>
      <c r="E94" s="20"/>
    </row>
    <row r="95" spans="1:5" ht="14.25" hidden="1">
      <c r="A95" s="12" t="s">
        <v>726</v>
      </c>
      <c r="B95" s="5" t="s">
        <v>455</v>
      </c>
      <c r="C95" s="20"/>
      <c r="D95" s="20"/>
      <c r="E95" s="20"/>
    </row>
    <row r="96" spans="1:5" ht="14.25" hidden="1">
      <c r="A96" s="12" t="s">
        <v>727</v>
      </c>
      <c r="B96" s="5" t="s">
        <v>455</v>
      </c>
      <c r="C96" s="20"/>
      <c r="D96" s="20"/>
      <c r="E96" s="20"/>
    </row>
    <row r="97" spans="1:5" ht="14.25" hidden="1">
      <c r="A97" s="12" t="s">
        <v>735</v>
      </c>
      <c r="B97" s="5" t="s">
        <v>455</v>
      </c>
      <c r="C97" s="20"/>
      <c r="D97" s="20"/>
      <c r="E97" s="20"/>
    </row>
    <row r="98" spans="1:5" ht="14.25" hidden="1">
      <c r="A98" s="5" t="s">
        <v>734</v>
      </c>
      <c r="B98" s="5" t="s">
        <v>455</v>
      </c>
      <c r="C98" s="20"/>
      <c r="D98" s="20"/>
      <c r="E98" s="20"/>
    </row>
    <row r="99" spans="1:5" ht="14.25" hidden="1">
      <c r="A99" s="5" t="s">
        <v>733</v>
      </c>
      <c r="B99" s="5" t="s">
        <v>455</v>
      </c>
      <c r="C99" s="20"/>
      <c r="D99" s="20"/>
      <c r="E99" s="20"/>
    </row>
    <row r="100" spans="1:5" ht="14.25" hidden="1">
      <c r="A100" s="5" t="s">
        <v>732</v>
      </c>
      <c r="B100" s="5" t="s">
        <v>455</v>
      </c>
      <c r="C100" s="20"/>
      <c r="D100" s="20"/>
      <c r="E100" s="20"/>
    </row>
    <row r="101" spans="1:5" ht="14.25" hidden="1">
      <c r="A101" s="12" t="s">
        <v>731</v>
      </c>
      <c r="B101" s="5" t="s">
        <v>455</v>
      </c>
      <c r="C101" s="20"/>
      <c r="D101" s="20"/>
      <c r="E101" s="20"/>
    </row>
    <row r="102" spans="1:5" ht="14.25" hidden="1">
      <c r="A102" s="12" t="s">
        <v>736</v>
      </c>
      <c r="B102" s="5" t="s">
        <v>455</v>
      </c>
      <c r="C102" s="20"/>
      <c r="D102" s="20"/>
      <c r="E102" s="20"/>
    </row>
    <row r="103" spans="1:5" ht="14.25" hidden="1">
      <c r="A103" s="12" t="s">
        <v>728</v>
      </c>
      <c r="B103" s="5" t="s">
        <v>455</v>
      </c>
      <c r="C103" s="20"/>
      <c r="D103" s="20"/>
      <c r="E103" s="20"/>
    </row>
    <row r="104" spans="1:5" ht="14.25" hidden="1">
      <c r="A104" s="12" t="s">
        <v>729</v>
      </c>
      <c r="B104" s="5" t="s">
        <v>455</v>
      </c>
      <c r="C104" s="20"/>
      <c r="D104" s="20"/>
      <c r="E104" s="20"/>
    </row>
    <row r="105" spans="1:5" ht="25.5">
      <c r="A105" s="7" t="s">
        <v>660</v>
      </c>
      <c r="B105" s="8" t="s">
        <v>455</v>
      </c>
      <c r="C105" s="20"/>
      <c r="D105" s="20"/>
      <c r="E105" s="20"/>
    </row>
    <row r="106" spans="1:5" ht="14.25" hidden="1">
      <c r="A106" s="12" t="s">
        <v>726</v>
      </c>
      <c r="B106" s="5" t="s">
        <v>456</v>
      </c>
      <c r="C106" s="20"/>
      <c r="D106" s="20"/>
      <c r="E106" s="20"/>
    </row>
    <row r="107" spans="1:5" ht="14.25" hidden="1">
      <c r="A107" s="12" t="s">
        <v>727</v>
      </c>
      <c r="B107" s="5" t="s">
        <v>456</v>
      </c>
      <c r="C107" s="20"/>
      <c r="D107" s="20"/>
      <c r="E107" s="20"/>
    </row>
    <row r="108" spans="1:5" ht="14.25" hidden="1">
      <c r="A108" s="12" t="s">
        <v>735</v>
      </c>
      <c r="B108" s="5" t="s">
        <v>456</v>
      </c>
      <c r="C108" s="20"/>
      <c r="D108" s="20"/>
      <c r="E108" s="20"/>
    </row>
    <row r="109" spans="1:5" ht="14.25" hidden="1">
      <c r="A109" s="5" t="s">
        <v>734</v>
      </c>
      <c r="B109" s="5" t="s">
        <v>456</v>
      </c>
      <c r="C109" s="20"/>
      <c r="D109" s="20"/>
      <c r="E109" s="20"/>
    </row>
    <row r="110" spans="1:5" ht="14.25" hidden="1">
      <c r="A110" s="5" t="s">
        <v>733</v>
      </c>
      <c r="B110" s="5" t="s">
        <v>456</v>
      </c>
      <c r="C110" s="20"/>
      <c r="D110" s="20"/>
      <c r="E110" s="20"/>
    </row>
    <row r="111" spans="1:5" ht="14.25" hidden="1">
      <c r="A111" s="5" t="s">
        <v>732</v>
      </c>
      <c r="B111" s="5" t="s">
        <v>456</v>
      </c>
      <c r="C111" s="20"/>
      <c r="D111" s="20"/>
      <c r="E111" s="20"/>
    </row>
    <row r="112" spans="1:5" ht="14.25" hidden="1">
      <c r="A112" s="12" t="s">
        <v>731</v>
      </c>
      <c r="B112" s="5" t="s">
        <v>456</v>
      </c>
      <c r="C112" s="20"/>
      <c r="D112" s="20"/>
      <c r="E112" s="20"/>
    </row>
    <row r="113" spans="1:5" ht="14.25" hidden="1">
      <c r="A113" s="12" t="s">
        <v>730</v>
      </c>
      <c r="B113" s="5" t="s">
        <v>456</v>
      </c>
      <c r="C113" s="20"/>
      <c r="D113" s="20"/>
      <c r="E113" s="20"/>
    </row>
    <row r="114" spans="1:5" ht="14.25" hidden="1">
      <c r="A114" s="12" t="s">
        <v>728</v>
      </c>
      <c r="B114" s="5" t="s">
        <v>456</v>
      </c>
      <c r="C114" s="20"/>
      <c r="D114" s="20"/>
      <c r="E114" s="20"/>
    </row>
    <row r="115" spans="1:5" ht="14.25" hidden="1">
      <c r="A115" s="12" t="s">
        <v>729</v>
      </c>
      <c r="B115" s="5" t="s">
        <v>456</v>
      </c>
      <c r="C115" s="20"/>
      <c r="D115" s="20"/>
      <c r="E115" s="20"/>
    </row>
    <row r="116" spans="1:5" ht="14.25">
      <c r="A116" s="14" t="s">
        <v>661</v>
      </c>
      <c r="B116" s="8" t="s">
        <v>456</v>
      </c>
      <c r="C116" s="20"/>
      <c r="D116" s="20"/>
      <c r="E116" s="20"/>
    </row>
  </sheetData>
  <sheetProtection/>
  <mergeCells count="2">
    <mergeCell ref="A2:C2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0" r:id="rId1"/>
  <headerFooter>
    <oddHeader xml:space="preserve">&amp;R8. melléklet a ....................... önkormányzati rendelethez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V33"/>
  <sheetViews>
    <sheetView view="pageLayout" workbookViewId="0" topLeftCell="A1">
      <selection activeCell="F32" sqref="F32"/>
    </sheetView>
  </sheetViews>
  <sheetFormatPr defaultColWidth="9.140625" defaultRowHeight="15"/>
  <cols>
    <col min="1" max="1" width="65.00390625" style="0" customWidth="1"/>
    <col min="3" max="3" width="13.28125" style="0" customWidth="1"/>
    <col min="4" max="4" width="12.421875" style="0" bestFit="1" customWidth="1"/>
    <col min="5" max="5" width="13.8515625" style="0" bestFit="1" customWidth="1"/>
  </cols>
  <sheetData>
    <row r="1" spans="1:5" s="151" customFormat="1" ht="24" customHeight="1">
      <c r="A1" s="243" t="s">
        <v>778</v>
      </c>
      <c r="B1" s="244"/>
      <c r="C1" s="244"/>
      <c r="D1" s="255"/>
      <c r="E1" s="255"/>
    </row>
    <row r="2" spans="1:5" ht="26.25" customHeight="1">
      <c r="A2" s="237" t="s">
        <v>4</v>
      </c>
      <c r="B2" s="238"/>
      <c r="C2" s="238"/>
      <c r="D2" s="254"/>
      <c r="E2" s="254"/>
    </row>
    <row r="4" spans="1:5" ht="26.25">
      <c r="A4" s="152" t="s">
        <v>748</v>
      </c>
      <c r="B4" s="76" t="s">
        <v>202</v>
      </c>
      <c r="C4" s="153" t="s">
        <v>754</v>
      </c>
      <c r="D4" s="154" t="s">
        <v>9</v>
      </c>
      <c r="E4" s="153" t="s">
        <v>10</v>
      </c>
    </row>
    <row r="5" spans="1:5" ht="14.25">
      <c r="A5" s="12" t="s">
        <v>643</v>
      </c>
      <c r="B5" s="12" t="s">
        <v>407</v>
      </c>
      <c r="C5" s="155">
        <v>1850</v>
      </c>
      <c r="D5" s="155">
        <v>1850</v>
      </c>
      <c r="E5" s="155">
        <v>1978</v>
      </c>
    </row>
    <row r="6" spans="1:5" ht="14.25" hidden="1">
      <c r="A6" s="12" t="s">
        <v>644</v>
      </c>
      <c r="B6" s="12" t="s">
        <v>407</v>
      </c>
      <c r="C6" s="155"/>
      <c r="D6" s="155"/>
      <c r="E6" s="155"/>
    </row>
    <row r="7" spans="1:5" ht="14.25" hidden="1">
      <c r="A7" s="12" t="s">
        <v>645</v>
      </c>
      <c r="B7" s="12" t="s">
        <v>407</v>
      </c>
      <c r="C7" s="155"/>
      <c r="D7" s="155"/>
      <c r="E7" s="155"/>
    </row>
    <row r="8" spans="1:5" ht="14.25" hidden="1">
      <c r="A8" s="12" t="s">
        <v>646</v>
      </c>
      <c r="B8" s="12" t="s">
        <v>407</v>
      </c>
      <c r="C8" s="155"/>
      <c r="D8" s="155"/>
      <c r="E8" s="155"/>
    </row>
    <row r="9" spans="1:5" ht="14.25">
      <c r="A9" s="14" t="s">
        <v>595</v>
      </c>
      <c r="B9" s="13" t="s">
        <v>407</v>
      </c>
      <c r="C9" s="156">
        <f>SUM(C5:C8)</f>
        <v>1850</v>
      </c>
      <c r="D9" s="156">
        <f>SUM(D5:D8)</f>
        <v>1850</v>
      </c>
      <c r="E9" s="156">
        <f>SUM(E5:E8)</f>
        <v>1978</v>
      </c>
    </row>
    <row r="10" spans="1:5" ht="14.25">
      <c r="A10" s="12" t="s">
        <v>596</v>
      </c>
      <c r="B10" s="24" t="s">
        <v>408</v>
      </c>
      <c r="C10" s="155">
        <v>3500</v>
      </c>
      <c r="D10" s="155">
        <v>3500</v>
      </c>
      <c r="E10" s="155">
        <v>15859</v>
      </c>
    </row>
    <row r="11" spans="1:5" ht="25.5">
      <c r="A11" s="148" t="s">
        <v>409</v>
      </c>
      <c r="B11" s="148" t="s">
        <v>408</v>
      </c>
      <c r="C11" s="155"/>
      <c r="D11" s="155"/>
      <c r="E11" s="155">
        <v>15859</v>
      </c>
    </row>
    <row r="12" spans="1:5" ht="25.5">
      <c r="A12" s="148" t="s">
        <v>410</v>
      </c>
      <c r="B12" s="148" t="s">
        <v>408</v>
      </c>
      <c r="C12" s="155"/>
      <c r="D12" s="155"/>
      <c r="E12" s="155"/>
    </row>
    <row r="13" spans="1:5" ht="14.25">
      <c r="A13" s="12" t="s">
        <v>598</v>
      </c>
      <c r="B13" s="24" t="s">
        <v>414</v>
      </c>
      <c r="C13" s="155">
        <v>1100</v>
      </c>
      <c r="D13" s="155">
        <v>1100</v>
      </c>
      <c r="E13" s="155">
        <v>1308</v>
      </c>
    </row>
    <row r="14" spans="1:5" ht="25.5" hidden="1">
      <c r="A14" s="148" t="s">
        <v>415</v>
      </c>
      <c r="B14" s="148" t="s">
        <v>414</v>
      </c>
      <c r="C14" s="155"/>
      <c r="D14" s="155"/>
      <c r="E14" s="155"/>
    </row>
    <row r="15" spans="1:5" ht="25.5">
      <c r="A15" s="148" t="s">
        <v>416</v>
      </c>
      <c r="B15" s="148" t="s">
        <v>414</v>
      </c>
      <c r="C15" s="155"/>
      <c r="D15" s="155"/>
      <c r="E15" s="155">
        <v>1308</v>
      </c>
    </row>
    <row r="16" spans="1:5" ht="14.25" hidden="1">
      <c r="A16" s="148" t="s">
        <v>417</v>
      </c>
      <c r="B16" s="148" t="s">
        <v>414</v>
      </c>
      <c r="C16" s="155"/>
      <c r="D16" s="155"/>
      <c r="E16" s="155"/>
    </row>
    <row r="17" spans="1:5" ht="14.25" hidden="1">
      <c r="A17" s="148" t="s">
        <v>418</v>
      </c>
      <c r="B17" s="148" t="s">
        <v>414</v>
      </c>
      <c r="C17" s="155"/>
      <c r="D17" s="155"/>
      <c r="E17" s="155"/>
    </row>
    <row r="18" spans="1:5" ht="14.25">
      <c r="A18" s="12" t="s">
        <v>647</v>
      </c>
      <c r="B18" s="24" t="s">
        <v>419</v>
      </c>
      <c r="C18" s="155">
        <v>400</v>
      </c>
      <c r="D18" s="155">
        <v>400</v>
      </c>
      <c r="E18" s="155">
        <v>835</v>
      </c>
    </row>
    <row r="19" spans="1:5" ht="14.25" hidden="1">
      <c r="A19" s="148" t="s">
        <v>420</v>
      </c>
      <c r="B19" s="148" t="s">
        <v>419</v>
      </c>
      <c r="C19" s="155"/>
      <c r="D19" s="155"/>
      <c r="E19" s="155"/>
    </row>
    <row r="20" spans="1:5" ht="14.25">
      <c r="A20" s="148" t="s">
        <v>421</v>
      </c>
      <c r="B20" s="148" t="s">
        <v>419</v>
      </c>
      <c r="C20" s="155"/>
      <c r="D20" s="155"/>
      <c r="E20" s="155">
        <v>835</v>
      </c>
    </row>
    <row r="21" spans="1:5" ht="14.25">
      <c r="A21" s="14" t="s">
        <v>626</v>
      </c>
      <c r="B21" s="13" t="s">
        <v>422</v>
      </c>
      <c r="C21" s="156">
        <f>C10+C13+C18</f>
        <v>5000</v>
      </c>
      <c r="D21" s="156">
        <f>D10+D13+D18</f>
        <v>5000</v>
      </c>
      <c r="E21" s="156">
        <f>E10+E13+E18</f>
        <v>18002</v>
      </c>
    </row>
    <row r="22" spans="1:5" ht="14.25" hidden="1">
      <c r="A22" s="12" t="s">
        <v>648</v>
      </c>
      <c r="B22" s="12" t="s">
        <v>423</v>
      </c>
      <c r="C22" s="155"/>
      <c r="D22" s="155"/>
      <c r="E22" s="155"/>
    </row>
    <row r="23" spans="1:5" ht="14.25" hidden="1">
      <c r="A23" s="12" t="s">
        <v>649</v>
      </c>
      <c r="B23" s="12" t="s">
        <v>423</v>
      </c>
      <c r="C23" s="155"/>
      <c r="D23" s="155"/>
      <c r="E23" s="155"/>
    </row>
    <row r="24" spans="1:5" ht="14.25" hidden="1">
      <c r="A24" s="12" t="s">
        <v>650</v>
      </c>
      <c r="B24" s="12" t="s">
        <v>423</v>
      </c>
      <c r="C24" s="155"/>
      <c r="D24" s="155"/>
      <c r="E24" s="155"/>
    </row>
    <row r="25" spans="1:5" ht="14.25" hidden="1">
      <c r="A25" s="12" t="s">
        <v>651</v>
      </c>
      <c r="B25" s="12" t="s">
        <v>423</v>
      </c>
      <c r="C25" s="155"/>
      <c r="D25" s="155"/>
      <c r="E25" s="155"/>
    </row>
    <row r="26" spans="1:5" ht="14.25" hidden="1">
      <c r="A26" s="12" t="s">
        <v>652</v>
      </c>
      <c r="B26" s="12" t="s">
        <v>423</v>
      </c>
      <c r="C26" s="155"/>
      <c r="D26" s="155"/>
      <c r="E26" s="155"/>
    </row>
    <row r="27" spans="1:5" ht="14.25" hidden="1">
      <c r="A27" s="12" t="s">
        <v>653</v>
      </c>
      <c r="B27" s="12" t="s">
        <v>423</v>
      </c>
      <c r="C27" s="155"/>
      <c r="D27" s="155"/>
      <c r="E27" s="155"/>
    </row>
    <row r="28" spans="1:5" ht="14.25" hidden="1">
      <c r="A28" s="12" t="s">
        <v>654</v>
      </c>
      <c r="B28" s="12" t="s">
        <v>423</v>
      </c>
      <c r="C28" s="155"/>
      <c r="D28" s="155"/>
      <c r="E28" s="155"/>
    </row>
    <row r="29" spans="1:5" ht="14.25" hidden="1">
      <c r="A29" s="12" t="s">
        <v>655</v>
      </c>
      <c r="B29" s="12" t="s">
        <v>423</v>
      </c>
      <c r="C29" s="155"/>
      <c r="D29" s="155"/>
      <c r="E29" s="155"/>
    </row>
    <row r="30" spans="1:5" ht="39" hidden="1">
      <c r="A30" s="12" t="s">
        <v>656</v>
      </c>
      <c r="B30" s="12" t="s">
        <v>423</v>
      </c>
      <c r="C30" s="155"/>
      <c r="D30" s="155"/>
      <c r="E30" s="155"/>
    </row>
    <row r="31" spans="1:5" ht="14.25" hidden="1">
      <c r="A31" s="12" t="s">
        <v>657</v>
      </c>
      <c r="B31" s="12" t="s">
        <v>423</v>
      </c>
      <c r="C31" s="155"/>
      <c r="D31" s="155"/>
      <c r="E31" s="155"/>
    </row>
    <row r="32" spans="1:5" ht="14.25">
      <c r="A32" s="14" t="s">
        <v>600</v>
      </c>
      <c r="B32" s="13" t="s">
        <v>423</v>
      </c>
      <c r="C32" s="156"/>
      <c r="D32" s="156"/>
      <c r="E32" s="156">
        <v>52</v>
      </c>
    </row>
    <row r="33" spans="1:22" s="97" customFormat="1" ht="15">
      <c r="A33" s="136" t="s">
        <v>774</v>
      </c>
      <c r="B33" s="137"/>
      <c r="C33" s="178">
        <f>C9+C21+C32</f>
        <v>6850</v>
      </c>
      <c r="D33" s="178">
        <f>D9+D21+D32</f>
        <v>6850</v>
      </c>
      <c r="E33" s="178">
        <f>E9+E21+E32</f>
        <v>20032</v>
      </c>
      <c r="F33" s="18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33" r:id="rId1"/>
  <headerFooter>
    <oddHeader xml:space="preserve">&amp;R9. melléklet a ...........................önkormányzati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Dell Optiplex 760</cp:lastModifiedBy>
  <cp:lastPrinted>2016-04-14T12:41:45Z</cp:lastPrinted>
  <dcterms:created xsi:type="dcterms:W3CDTF">2014-01-03T21:48:14Z</dcterms:created>
  <dcterms:modified xsi:type="dcterms:W3CDTF">2016-04-14T13:06:47Z</dcterms:modified>
  <cp:category/>
  <cp:version/>
  <cp:contentType/>
  <cp:contentStatus/>
</cp:coreProperties>
</file>