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erki\Nick\2020. évi költségvetés\Ei.mód.szeptember\"/>
    </mc:Choice>
  </mc:AlternateContent>
  <xr:revisionPtr revIDLastSave="0" documentId="13_ncr:1_{FAF8CA10-DDD7-4B95-A192-B5C8F4705BCB}" xr6:coauthVersionLast="45" xr6:coauthVersionMax="45" xr10:uidLastSave="{00000000-0000-0000-0000-000000000000}"/>
  <bookViews>
    <workbookView xWindow="-108" yWindow="-108" windowWidth="23256" windowHeight="12576" activeTab="4" xr2:uid="{54E4E2AF-898B-4D29-8062-54353C207323}"/>
  </bookViews>
  <sheets>
    <sheet name="bevétel" sheetId="1" r:id="rId1"/>
    <sheet name="Kiadás" sheetId="2" r:id="rId2"/>
    <sheet name="Állami" sheetId="3" r:id="rId3"/>
    <sheet name="Beruházás" sheetId="5" r:id="rId4"/>
    <sheet name="Támog.kiad." sheetId="10" r:id="rId5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F22" i="2"/>
  <c r="C85" i="10" l="1"/>
  <c r="C35" i="5"/>
  <c r="E36" i="3"/>
  <c r="E43" i="3"/>
  <c r="F100" i="2" l="1"/>
  <c r="F24" i="2"/>
  <c r="F25" i="2"/>
  <c r="F26" i="2" s="1"/>
  <c r="F65" i="1"/>
  <c r="F66" i="1"/>
  <c r="C10" i="1" l="1"/>
  <c r="C52" i="5" l="1"/>
  <c r="C14" i="5"/>
  <c r="E50" i="3"/>
  <c r="C26" i="1" l="1"/>
  <c r="D51" i="1"/>
  <c r="F67" i="1" l="1"/>
  <c r="F68" i="1"/>
  <c r="F69" i="1"/>
  <c r="C96" i="10" l="1"/>
  <c r="C108" i="10"/>
  <c r="C51" i="10"/>
  <c r="C28" i="10"/>
  <c r="F76" i="1" l="1"/>
  <c r="D28" i="1"/>
  <c r="E28" i="1"/>
  <c r="E30" i="1" s="1"/>
  <c r="C28" i="1"/>
  <c r="D76" i="2"/>
  <c r="E76" i="2"/>
  <c r="D60" i="2"/>
  <c r="E60" i="2"/>
  <c r="F60" i="2"/>
  <c r="D52" i="1"/>
  <c r="E52" i="1"/>
  <c r="C52" i="1"/>
  <c r="F51" i="1"/>
  <c r="F52" i="1" s="1"/>
  <c r="E93" i="1"/>
  <c r="D80" i="1"/>
  <c r="D93" i="1" s="1"/>
  <c r="E80" i="1"/>
  <c r="E63" i="1"/>
  <c r="F59" i="1"/>
  <c r="F33" i="1"/>
  <c r="F34" i="1"/>
  <c r="F35" i="1"/>
  <c r="F36" i="1"/>
  <c r="F37" i="1"/>
  <c r="F38" i="1"/>
  <c r="F39" i="1"/>
  <c r="F40" i="1"/>
  <c r="F32" i="1"/>
  <c r="F29" i="1"/>
  <c r="F24" i="1"/>
  <c r="F25" i="1"/>
  <c r="F26" i="1"/>
  <c r="F27" i="1"/>
  <c r="F23" i="1"/>
  <c r="F22" i="1"/>
  <c r="F15" i="1"/>
  <c r="F5" i="1"/>
  <c r="F6" i="1"/>
  <c r="F7" i="1"/>
  <c r="F8" i="1"/>
  <c r="F9" i="1"/>
  <c r="F4" i="1"/>
  <c r="F62" i="1"/>
  <c r="E62" i="1"/>
  <c r="D62" i="1"/>
  <c r="C62" i="1"/>
  <c r="F58" i="1"/>
  <c r="E58" i="1"/>
  <c r="D58" i="1"/>
  <c r="C58" i="1"/>
  <c r="F45" i="1"/>
  <c r="E45" i="1"/>
  <c r="D45" i="1"/>
  <c r="C45" i="1"/>
  <c r="E41" i="1"/>
  <c r="D41" i="1"/>
  <c r="C41" i="1"/>
  <c r="D30" i="1"/>
  <c r="D46" i="1" s="1"/>
  <c r="C30" i="1"/>
  <c r="F10" i="1"/>
  <c r="F16" i="1" s="1"/>
  <c r="E10" i="1"/>
  <c r="E16" i="1" s="1"/>
  <c r="D10" i="1"/>
  <c r="D16" i="1" s="1"/>
  <c r="C16" i="1"/>
  <c r="C46" i="1" l="1"/>
  <c r="C64" i="1" s="1"/>
  <c r="F28" i="1"/>
  <c r="F30" i="1" s="1"/>
  <c r="F46" i="1" s="1"/>
  <c r="F77" i="1"/>
  <c r="F80" i="1" s="1"/>
  <c r="F93" i="1" s="1"/>
  <c r="D63" i="1"/>
  <c r="F63" i="1"/>
  <c r="E46" i="1"/>
  <c r="C80" i="1"/>
  <c r="C93" i="1" s="1"/>
  <c r="C63" i="1"/>
  <c r="F41" i="1"/>
  <c r="D94" i="1"/>
  <c r="E64" i="1"/>
  <c r="E94" i="1" s="1"/>
  <c r="F73" i="2"/>
  <c r="D21" i="2"/>
  <c r="E21" i="2"/>
  <c r="C94" i="1" l="1"/>
  <c r="F64" i="1"/>
  <c r="F94" i="1" s="1"/>
  <c r="D104" i="2" l="1"/>
  <c r="F28" i="2"/>
  <c r="E27" i="2"/>
  <c r="D27" i="2"/>
  <c r="D26" i="2"/>
  <c r="C21" i="2"/>
  <c r="F17" i="2"/>
  <c r="F118" i="2" l="1"/>
  <c r="F80" i="2" l="1"/>
  <c r="F81" i="2"/>
  <c r="F82" i="2"/>
  <c r="F83" i="2"/>
  <c r="F84" i="2"/>
  <c r="F85" i="2"/>
  <c r="F86" i="2"/>
  <c r="F87" i="2"/>
  <c r="F79" i="2"/>
  <c r="F103" i="2" l="1"/>
  <c r="C53" i="5"/>
  <c r="E20" i="3" l="1"/>
  <c r="C130" i="2"/>
  <c r="F130" i="2" s="1"/>
  <c r="E104" i="2"/>
  <c r="F102" i="2"/>
  <c r="F101" i="2"/>
  <c r="F104" i="2" s="1"/>
  <c r="E94" i="2"/>
  <c r="D94" i="2"/>
  <c r="C94" i="2"/>
  <c r="C105" i="2" s="1"/>
  <c r="F93" i="2"/>
  <c r="F92" i="2"/>
  <c r="F91" i="2"/>
  <c r="F90" i="2"/>
  <c r="E89" i="2"/>
  <c r="D89" i="2"/>
  <c r="F78" i="2"/>
  <c r="E77" i="2"/>
  <c r="C76" i="2"/>
  <c r="F75" i="2"/>
  <c r="F74" i="2"/>
  <c r="F72" i="2"/>
  <c r="F71" i="2"/>
  <c r="F70" i="2"/>
  <c r="F69" i="2"/>
  <c r="F68" i="2"/>
  <c r="F67" i="2"/>
  <c r="F66" i="2"/>
  <c r="F65" i="2"/>
  <c r="F64" i="2"/>
  <c r="F63" i="2"/>
  <c r="F62" i="2"/>
  <c r="F61" i="2"/>
  <c r="C60" i="2"/>
  <c r="F58" i="2"/>
  <c r="D49" i="2"/>
  <c r="C49" i="2"/>
  <c r="F48" i="2"/>
  <c r="F47" i="2"/>
  <c r="C46" i="2"/>
  <c r="F46" i="2" s="1"/>
  <c r="F45" i="2"/>
  <c r="F44" i="2"/>
  <c r="D43" i="2"/>
  <c r="C43" i="2"/>
  <c r="F42" i="2"/>
  <c r="F41" i="2"/>
  <c r="F40" i="2"/>
  <c r="F39" i="2"/>
  <c r="F38" i="2"/>
  <c r="F37" i="2"/>
  <c r="F36" i="2"/>
  <c r="C35" i="2"/>
  <c r="F35" i="2" s="1"/>
  <c r="F34" i="2"/>
  <c r="F33" i="2"/>
  <c r="C32" i="2"/>
  <c r="F31" i="2"/>
  <c r="F30" i="2"/>
  <c r="F29" i="2"/>
  <c r="D77" i="2"/>
  <c r="C27" i="2"/>
  <c r="F23" i="2"/>
  <c r="F20" i="2"/>
  <c r="F19" i="2"/>
  <c r="F18" i="2"/>
  <c r="F16" i="2"/>
  <c r="F15" i="2"/>
  <c r="F14" i="2"/>
  <c r="F13" i="2"/>
  <c r="F12" i="2"/>
  <c r="F11" i="2"/>
  <c r="F10" i="2"/>
  <c r="F9" i="2"/>
  <c r="F8" i="2"/>
  <c r="F7" i="2"/>
  <c r="F21" i="2" s="1"/>
  <c r="E105" i="2" l="1"/>
  <c r="F76" i="2"/>
  <c r="F32" i="2"/>
  <c r="C50" i="2"/>
  <c r="F50" i="2" s="1"/>
  <c r="F49" i="2"/>
  <c r="F27" i="2"/>
  <c r="F94" i="2"/>
  <c r="D105" i="2"/>
  <c r="D106" i="2" s="1"/>
  <c r="D131" i="2" s="1"/>
  <c r="F89" i="2"/>
  <c r="F105" i="2" s="1"/>
  <c r="F43" i="2"/>
  <c r="C77" i="2" l="1"/>
  <c r="C106" i="2" s="1"/>
  <c r="F106" i="2" s="1"/>
  <c r="C131" i="2"/>
  <c r="F131" i="2" s="1"/>
  <c r="F77" i="2"/>
</calcChain>
</file>

<file path=xl/sharedStrings.xml><?xml version="1.0" encoding="utf-8"?>
<sst xmlns="http://schemas.openxmlformats.org/spreadsheetml/2006/main" count="746" uniqueCount="511">
  <si>
    <t>Bevételek (E Ft)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</si>
  <si>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</si>
  <si>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</si>
  <si>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</si>
  <si>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</si>
  <si>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</si>
  <si>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</si>
  <si>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</si>
  <si>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</si>
  <si>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</si>
  <si>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</si>
  <si>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</si>
  <si>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</si>
  <si>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</si>
  <si>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</si>
  <si>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</si>
  <si>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</si>
  <si>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</si>
  <si>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</si>
  <si>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</si>
  <si>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</si>
  <si>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</si>
  <si>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</si>
  <si>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</si>
  <si>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</si>
  <si>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</si>
  <si>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</si>
  <si>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</si>
  <si>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</si>
  <si>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</si>
  <si>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</si>
  <si>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</si>
  <si>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</si>
  <si>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</si>
  <si>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</si>
  <si>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</si>
  <si>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</si>
  <si>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</si>
  <si>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</si>
  <si>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</si>
  <si>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</si>
  <si>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</si>
  <si>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</si>
  <si>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</si>
  <si>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</si>
  <si>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</si>
  <si>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</si>
  <si>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</si>
  <si>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</si>
  <si>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</si>
  <si>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</si>
  <si>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</si>
  <si>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B351</t>
  </si>
  <si>
    <t>B352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</si>
  <si>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</si>
  <si>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</si>
  <si>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</si>
  <si>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</si>
  <si>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</si>
  <si>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</si>
  <si>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</si>
  <si>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</si>
  <si>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</si>
  <si>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</si>
  <si>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</si>
  <si>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</si>
  <si>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</si>
  <si>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</si>
  <si>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</si>
  <si>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</si>
  <si>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</si>
  <si>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</si>
  <si>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</si>
  <si>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</si>
  <si>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</si>
  <si>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</si>
  <si>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</si>
  <si>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</si>
  <si>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</si>
  <si>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</si>
  <si>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</si>
  <si>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</si>
  <si>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</si>
  <si>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</si>
  <si>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</si>
  <si>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</si>
  <si>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</si>
  <si>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</si>
  <si>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</si>
  <si>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</si>
  <si>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</si>
  <si>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</si>
  <si>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</si>
  <si>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</si>
  <si>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</si>
  <si>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</si>
  <si>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</si>
  <si>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</si>
  <si>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</si>
  <si>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</si>
  <si>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</si>
  <si>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</si>
  <si>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</si>
  <si>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</si>
  <si>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</si>
  <si>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visszatérítendő támogatások, kölcsönök visszatérülése államháztartáson kívülről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</si>
  <si>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</si>
  <si>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</si>
  <si>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</si>
  <si>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</si>
  <si>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</si>
  <si>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</si>
  <si>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</si>
  <si>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</si>
  <si>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</si>
  <si>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</si>
  <si>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</si>
  <si>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</si>
  <si>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</si>
  <si>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</si>
  <si>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</si>
  <si>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</si>
  <si>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</si>
  <si>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</si>
  <si>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</si>
  <si>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</si>
  <si>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</si>
  <si>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</si>
  <si>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</si>
  <si>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</si>
  <si>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</si>
  <si>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</si>
  <si>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</si>
  <si>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</si>
  <si>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</si>
  <si>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</si>
  <si>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</si>
  <si>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</si>
  <si>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</si>
  <si>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</si>
  <si>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</si>
  <si>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</si>
  <si>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 xml:space="preserve"> 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</si>
  <si>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</si>
  <si>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</si>
  <si>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</si>
  <si>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</si>
  <si>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</si>
  <si>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</si>
  <si>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</si>
  <si>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</si>
  <si>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</si>
  <si>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</si>
  <si>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</si>
  <si>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</si>
  <si>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</si>
  <si>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</si>
  <si>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</si>
  <si>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</si>
  <si>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</si>
  <si>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</si>
  <si>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</si>
  <si>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</si>
  <si>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</si>
  <si>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</si>
  <si>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</si>
  <si>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</si>
  <si>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</si>
  <si>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</si>
  <si>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ÖNKORMÁNYZATI ELŐIRÁNYZATOK</t>
  </si>
  <si>
    <t xml:space="preserve">    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</si>
  <si>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</si>
  <si>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</si>
  <si>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</si>
  <si>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</si>
  <si>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</si>
  <si>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</si>
  <si>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</si>
  <si>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</si>
  <si>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</si>
  <si>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</si>
  <si>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</si>
  <si>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</si>
  <si>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</si>
  <si>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</si>
  <si>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</si>
  <si>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</si>
  <si>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</si>
  <si>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</si>
  <si>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</si>
  <si>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</si>
  <si>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</si>
  <si>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</si>
  <si>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</si>
  <si>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</si>
  <si>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</si>
  <si>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</si>
  <si>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</si>
  <si>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</si>
  <si>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</si>
  <si>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</si>
  <si>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</si>
  <si>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</si>
  <si>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</si>
  <si>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</si>
  <si>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</si>
  <si>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</si>
  <si>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</si>
  <si>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</si>
  <si>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</si>
  <si>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</si>
  <si>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</si>
  <si>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</si>
  <si>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</si>
  <si>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</si>
  <si>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</si>
  <si>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</si>
  <si>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</si>
  <si>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</si>
  <si>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</si>
  <si>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</si>
  <si>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</si>
  <si>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</si>
  <si>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</si>
  <si>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</si>
  <si>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</si>
  <si>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</si>
  <si>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</si>
  <si>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</si>
  <si>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</si>
  <si>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</si>
  <si>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</si>
  <si>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</si>
  <si>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</si>
  <si>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</si>
  <si>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</si>
  <si>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</si>
  <si>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</si>
  <si>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</si>
  <si>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</si>
  <si>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</si>
  <si>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</si>
  <si>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</si>
  <si>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</si>
  <si>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</si>
  <si>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</si>
  <si>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</si>
  <si>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</si>
  <si>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</si>
  <si>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</si>
  <si>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</si>
  <si>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</si>
  <si>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</si>
  <si>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</si>
  <si>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</si>
  <si>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</si>
  <si>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</si>
  <si>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</si>
  <si>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</si>
  <si>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</si>
  <si>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</si>
  <si>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</si>
  <si>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</si>
  <si>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</si>
  <si>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</si>
  <si>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</si>
  <si>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</si>
  <si>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</si>
  <si>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</si>
  <si>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</si>
  <si>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</si>
  <si>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</si>
  <si>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</si>
  <si>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</si>
  <si>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</si>
  <si>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</si>
  <si>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</si>
  <si>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</si>
  <si>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</si>
  <si>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</si>
  <si>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</si>
  <si>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</si>
  <si>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</si>
  <si>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A helyi önk-nak előző évi elszám-ból származó kiadások</t>
  </si>
  <si>
    <t>K5021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</si>
  <si>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</si>
  <si>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</si>
  <si>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</si>
  <si>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</si>
  <si>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</si>
  <si>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</si>
  <si>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</si>
  <si>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</si>
  <si>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</si>
  <si>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</si>
  <si>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</si>
  <si>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</si>
  <si>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</si>
  <si>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K513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</si>
  <si>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</si>
  <si>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</si>
  <si>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</si>
  <si>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</si>
  <si>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</si>
  <si>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</si>
  <si>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</si>
  <si>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</si>
  <si>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</si>
  <si>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</si>
  <si>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</si>
  <si>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</si>
  <si>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K65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</si>
  <si>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</si>
  <si>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</si>
  <si>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</si>
  <si>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</si>
  <si>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</si>
  <si>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</si>
  <si>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</si>
  <si>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</si>
  <si>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</si>
  <si>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</si>
  <si>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</si>
  <si>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</si>
  <si>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</si>
  <si>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</si>
  <si>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</si>
  <si>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</si>
  <si>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</si>
  <si>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</si>
  <si>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</si>
  <si>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</si>
  <si>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</si>
  <si>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</si>
  <si>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</si>
  <si>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</si>
  <si>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</si>
  <si>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</si>
  <si>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</si>
  <si>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</si>
  <si>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</si>
  <si>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</si>
  <si>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</si>
  <si>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</si>
  <si>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</si>
  <si>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</si>
  <si>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</si>
  <si>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</si>
  <si>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</si>
  <si>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</si>
  <si>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</si>
  <si>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</si>
  <si>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</si>
  <si>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</si>
  <si>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</si>
  <si>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</si>
  <si>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</si>
  <si>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</si>
  <si>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</si>
  <si>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</si>
  <si>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</si>
  <si>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</si>
  <si>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</si>
  <si>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</si>
  <si>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</si>
  <si>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</si>
  <si>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</si>
  <si>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</si>
  <si>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</si>
  <si>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</si>
  <si>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</si>
  <si>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</si>
  <si>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</si>
  <si>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</si>
  <si>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</si>
  <si>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</si>
  <si>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</si>
  <si>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</si>
  <si>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</si>
  <si>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</si>
  <si>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</si>
  <si>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</si>
  <si>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</si>
  <si>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</si>
  <si>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</si>
  <si>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</si>
  <si>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</si>
  <si>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</si>
  <si>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</si>
  <si>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</si>
  <si>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</si>
  <si>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</si>
  <si>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</si>
  <si>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</si>
  <si>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TÁJÉKOZTATÓ</t>
  </si>
  <si>
    <t>Ft-ban</t>
  </si>
  <si>
    <t>Sor-</t>
  </si>
  <si>
    <t>Megnevezés</t>
  </si>
  <si>
    <t xml:space="preserve">Létszám  </t>
  </si>
  <si>
    <t>Fajl. összeg</t>
  </si>
  <si>
    <t>Hozzájárulás Ft</t>
  </si>
  <si>
    <t>szám</t>
  </si>
  <si>
    <t>Fő</t>
  </si>
  <si>
    <t>Ft/fő</t>
  </si>
  <si>
    <t>Költségvetési tv. 2. sz. melléklete alapján</t>
  </si>
  <si>
    <t>I.I.b.)</t>
  </si>
  <si>
    <t>Településüzemeltetéshez kapcsolódó feladatok ellátásnak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</si>
  <si>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</si>
  <si>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</si>
  <si>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</si>
  <si>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</si>
  <si>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</si>
  <si>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</si>
  <si>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</si>
  <si>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</si>
  <si>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I.I.c.)</t>
  </si>
  <si>
    <t>Egyéb önkormányzati feladatok támogatása</t>
  </si>
  <si>
    <t>I.I.d.)</t>
  </si>
  <si>
    <t>Lakott külterülettel kapcsolatos feladatok támogatása</t>
  </si>
  <si>
    <t>I.1.</t>
  </si>
  <si>
    <t>I.1. jogcímekhez kapcsolódó kiegészítés</t>
  </si>
  <si>
    <t>I.  Összesen</t>
  </si>
  <si>
    <t>III.2.</t>
  </si>
  <si>
    <t>Szociális  feladatok egyéb támogatása</t>
  </si>
  <si>
    <t>III.3.</t>
  </si>
  <si>
    <t>Egyes szociális és gyermekjóléti feladatok támogatás</t>
  </si>
  <si>
    <t>III.3.a.</t>
  </si>
  <si>
    <t>Szociális étkeztetés</t>
  </si>
  <si>
    <t>III.   Összesen:</t>
  </si>
  <si>
    <t>IV.</t>
  </si>
  <si>
    <t>Települési önkormányzat kulturális feladatainak támogatása</t>
  </si>
  <si>
    <t>Állami hozzájárulás mindösszesen:</t>
  </si>
  <si>
    <t>Beruházások és felújítások (E Ft)</t>
  </si>
  <si>
    <t xml:space="preserve">Ingatlanok beszerzése, létesítése , ebből: </t>
  </si>
  <si>
    <t>Szennyvíztelep felújítása (VASIVÍZ által)</t>
  </si>
  <si>
    <t>I.6</t>
  </si>
  <si>
    <t>Polgármesteri illetmény támogatása</t>
  </si>
  <si>
    <t>Rlak és térsége ivóvízminőség-javító program</t>
  </si>
  <si>
    <t>Falugondnoki szolgáltatás</t>
  </si>
  <si>
    <t>Egyéb tárgyi eszközök beszerzése</t>
  </si>
  <si>
    <t xml:space="preserve"> Nick Község Önkormányzatát megillető 2020. évi hozzájárulásokról</t>
  </si>
  <si>
    <t>Szociális segítés</t>
  </si>
  <si>
    <t>Orvosi rendelő felújítása</t>
  </si>
  <si>
    <t>Orvosi eszközök beszerzése</t>
  </si>
  <si>
    <t>Falugondnoki gépjármű beszerzése</t>
  </si>
  <si>
    <t>Nick Község Önkormányzata 2020. évi költségvetése</t>
  </si>
  <si>
    <r>
      <t>Egyéb dologi kiadások</t>
    </r>
    <r>
      <rPr>
        <sz val="11"/>
        <color rgb="FFFF0000"/>
        <rFont val="Bookman Old Style"/>
        <family val="1"/>
        <charset val="238"/>
      </rPr>
      <t xml:space="preserve"> </t>
    </r>
  </si>
  <si>
    <t>Felhalmozási célú visszatérítendő támogatások, kölcsönök nyújtása államháztartáson kívülre (lakásszerz.támog. + tűzo. Pályázat</t>
  </si>
  <si>
    <t>Útfelújítás</t>
  </si>
  <si>
    <t xml:space="preserve">                                                                            </t>
  </si>
  <si>
    <t>eredeti ei.</t>
  </si>
  <si>
    <t xml:space="preserve">Értékesítési és forgalmi adók </t>
  </si>
  <si>
    <t>Nick Község Önkormányzatának  2020. évi költségvetése</t>
  </si>
  <si>
    <t>Települési önkormányzatok szociális és gyermekjóléti és gy.étk. feladatainak támogatása</t>
  </si>
  <si>
    <t>Egyéb működési célú támogatások bevételei államháztartáson belülről</t>
  </si>
  <si>
    <t xml:space="preserve">Fogyasztási adók </t>
  </si>
  <si>
    <t xml:space="preserve">Pénzügyi monopóliumok nyereségét terhelő adók </t>
  </si>
  <si>
    <t>Közvetített szolgáltatások értéke</t>
  </si>
  <si>
    <t>Tulajdonosi bevételek</t>
  </si>
  <si>
    <t>Működési bevételek összesen</t>
  </si>
  <si>
    <t>B74</t>
  </si>
  <si>
    <t>Felhalmozási célú átvett pe.  államháztartáson kívülről</t>
  </si>
  <si>
    <t>B75</t>
  </si>
  <si>
    <t>Felhalmozási bevételek  összesen</t>
  </si>
  <si>
    <t>Vagyoni tipusú adók  (építmény, kommunális)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</si>
  <si>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</si>
  <si>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</si>
  <si>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</si>
  <si>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</si>
  <si>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</si>
  <si>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</si>
  <si>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</si>
  <si>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</si>
  <si>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</si>
  <si>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</si>
  <si>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</si>
  <si>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</si>
  <si>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</si>
  <si>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</si>
  <si>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</si>
  <si>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</si>
  <si>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</si>
  <si>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</si>
  <si>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</si>
  <si>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</si>
  <si>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</si>
  <si>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</si>
  <si>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</si>
  <si>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</si>
  <si>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>Európai Unió  részére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</si>
  <si>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</si>
  <si>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</si>
  <si>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</si>
  <si>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</si>
  <si>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 xml:space="preserve"> Nick Község Önkormányzata 2020. évi költségvetése</t>
  </si>
  <si>
    <t>Játszótér kialakítása</t>
  </si>
  <si>
    <t>Bútorok beszerzése Kirendeltségbe</t>
  </si>
  <si>
    <t>Műszaki ellenőrzés</t>
  </si>
  <si>
    <t>Szociális ágazati pótlék</t>
  </si>
  <si>
    <t>Kulturális illetménypótlék</t>
  </si>
  <si>
    <t>IV. Összesen:</t>
  </si>
  <si>
    <t>Kőris utca felújításának tervezési költsége</t>
  </si>
  <si>
    <t>Működési célú költségvetési támogatások és kiegészítő támogatások</t>
  </si>
  <si>
    <t>Elszámolásból származó bevételek</t>
  </si>
  <si>
    <t>Fedett színpad tervezési költsége</t>
  </si>
  <si>
    <t xml:space="preserve">                                                                                                                       </t>
  </si>
  <si>
    <t>Egyéb felhalmozási célú támogatások áht-n belülre (tám.visszafiz.)</t>
  </si>
  <si>
    <t>Kiegészítő támogatás egyes szociális feladatok ellátásához</t>
  </si>
  <si>
    <t>Kiegészítő támogatás kulturális feladatok ellátásához</t>
  </si>
  <si>
    <t>Szabályozási terv, Szerkezeti terv módosítása</t>
  </si>
  <si>
    <t>Trianoni emléktábla létesítése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</si>
</sst>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\ ##########"/>
    <numFmt numFmtId="167" formatCode="0__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0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indexed="8"/>
      <name val="Bookman Old Style"/>
      <family val="1"/>
      <charset val="238"/>
    </font>
    <font>
      <b/>
      <i/>
      <u/>
      <sz val="11"/>
      <color indexed="8"/>
      <name val="Bookman Old Style"/>
      <family val="1"/>
      <charset val="238"/>
    </font>
    <font>
      <b/>
      <u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u/>
      <sz val="11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"/>
      <name val="Arial CE"/>
      <charset val="238"/>
    </font>
    <font>
      <b/>
      <sz val="9"/>
      <color indexed="8"/>
      <name val="Bookman Old Style"/>
      <family val="1"/>
      <charset val="238"/>
    </font>
    <font>
      <b/>
      <sz val="8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11"/>
      <name val="Calibri"/>
      <family val="2"/>
      <charset val="238"/>
      <scheme val="minor"/>
    </font>
    <font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i/>
      <u/>
      <sz val="8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2"/>
      <color indexed="8"/>
      <name val="Bookman Old Styl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5" fillId="0" borderId="0"/>
  </cellStyleXfs>
  <cellXfs count="19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0" xfId="0" applyFont="1"/>
    <xf numFmtId="165" fontId="14" fillId="0" borderId="1" xfId="1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165" fontId="8" fillId="0" borderId="1" xfId="1" applyNumberFormat="1" applyFont="1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horizontal="right"/>
    </xf>
    <xf numFmtId="166" fontId="9" fillId="2" borderId="1" xfId="0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165" fontId="9" fillId="0" borderId="4" xfId="1" applyNumberFormat="1" applyFont="1" applyBorder="1" applyAlignment="1">
      <alignment horizontal="right"/>
    </xf>
    <xf numFmtId="165" fontId="14" fillId="0" borderId="4" xfId="1" applyNumberFormat="1" applyFont="1" applyBorder="1" applyAlignment="1">
      <alignment horizontal="right"/>
    </xf>
    <xf numFmtId="165" fontId="8" fillId="0" borderId="5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14" fillId="0" borderId="0" xfId="1" applyNumberFormat="1" applyFont="1"/>
    <xf numFmtId="165" fontId="14" fillId="3" borderId="0" xfId="1" applyNumberFormat="1" applyFont="1" applyFill="1"/>
    <xf numFmtId="165" fontId="14" fillId="0" borderId="0" xfId="1" applyNumberFormat="1" applyFont="1" applyBorder="1"/>
    <xf numFmtId="165" fontId="14" fillId="0" borderId="10" xfId="1" applyNumberFormat="1" applyFont="1" applyBorder="1"/>
    <xf numFmtId="165" fontId="9" fillId="0" borderId="10" xfId="1" applyNumberFormat="1" applyFont="1" applyBorder="1"/>
    <xf numFmtId="165" fontId="9" fillId="0" borderId="0" xfId="1" applyNumberFormat="1" applyFont="1" applyBorder="1"/>
    <xf numFmtId="165" fontId="9" fillId="0" borderId="0" xfId="1" applyNumberFormat="1" applyFont="1"/>
    <xf numFmtId="165" fontId="15" fillId="0" borderId="0" xfId="1" applyNumberFormat="1" applyFont="1"/>
    <xf numFmtId="165" fontId="11" fillId="0" borderId="0" xfId="1" applyNumberFormat="1" applyFont="1"/>
    <xf numFmtId="165" fontId="11" fillId="0" borderId="0" xfId="1" applyNumberFormat="1" applyFont="1" applyBorder="1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0" fontId="0" fillId="0" borderId="1" xfId="0" applyFont="1" applyBorder="1"/>
    <xf numFmtId="0" fontId="12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7" fillId="0" borderId="0" xfId="0" applyFont="1"/>
    <xf numFmtId="0" fontId="18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0" fillId="0" borderId="0" xfId="0" applyFont="1"/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1" xfId="0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vertical="center"/>
    </xf>
    <xf numFmtId="166" fontId="14" fillId="0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165" fontId="14" fillId="0" borderId="1" xfId="1" applyNumberFormat="1" applyFont="1" applyBorder="1" applyAlignment="1">
      <alignment horizontal="right" wrapText="1"/>
    </xf>
    <xf numFmtId="167" fontId="14" fillId="0" borderId="1" xfId="0" applyNumberFormat="1" applyFont="1" applyFill="1" applyBorder="1" applyAlignment="1">
      <alignment horizontal="left" vertical="center"/>
    </xf>
    <xf numFmtId="165" fontId="14" fillId="0" borderId="1" xfId="1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vertical="center"/>
    </xf>
    <xf numFmtId="165" fontId="15" fillId="0" borderId="1" xfId="1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165" fontId="11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165" fontId="15" fillId="0" borderId="1" xfId="1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165" fontId="11" fillId="0" borderId="2" xfId="1" applyNumberFormat="1" applyFont="1" applyFill="1" applyBorder="1" applyAlignment="1">
      <alignment horizontal="right" vertical="center"/>
    </xf>
    <xf numFmtId="0" fontId="9" fillId="2" borderId="3" xfId="0" applyFont="1" applyFill="1" applyBorder="1"/>
    <xf numFmtId="0" fontId="14" fillId="2" borderId="4" xfId="0" applyFont="1" applyFill="1" applyBorder="1"/>
    <xf numFmtId="0" fontId="20" fillId="0" borderId="0" xfId="2" applyFont="1" applyAlignment="1">
      <alignment horizont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14" fillId="0" borderId="8" xfId="2" applyFont="1" applyBorder="1" applyAlignment="1">
      <alignment horizontal="center"/>
    </xf>
    <xf numFmtId="0" fontId="14" fillId="0" borderId="9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6" xfId="2" applyFont="1" applyBorder="1"/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14" fillId="0" borderId="8" xfId="2" applyFont="1" applyBorder="1"/>
    <xf numFmtId="0" fontId="18" fillId="0" borderId="9" xfId="2" applyFont="1" applyFill="1" applyBorder="1" applyAlignment="1"/>
    <xf numFmtId="0" fontId="21" fillId="0" borderId="0" xfId="2" applyFont="1"/>
    <xf numFmtId="0" fontId="9" fillId="0" borderId="10" xfId="2" applyFont="1" applyBorder="1"/>
    <xf numFmtId="0" fontId="9" fillId="0" borderId="0" xfId="2" applyFont="1" applyBorder="1"/>
    <xf numFmtId="0" fontId="9" fillId="0" borderId="0" xfId="2" applyFont="1"/>
    <xf numFmtId="0" fontId="18" fillId="0" borderId="0" xfId="2" applyFont="1"/>
    <xf numFmtId="0" fontId="20" fillId="0" borderId="0" xfId="2" applyFont="1"/>
    <xf numFmtId="0" fontId="22" fillId="0" borderId="0" xfId="2" applyFont="1" applyBorder="1"/>
    <xf numFmtId="0" fontId="11" fillId="0" borderId="0" xfId="2" applyFont="1" applyBorder="1"/>
    <xf numFmtId="0" fontId="9" fillId="0" borderId="11" xfId="2" applyFont="1" applyBorder="1"/>
    <xf numFmtId="165" fontId="9" fillId="0" borderId="11" xfId="1" applyNumberFormat="1" applyFont="1" applyBorder="1"/>
    <xf numFmtId="3" fontId="0" fillId="0" borderId="0" xfId="0" applyNumberFormat="1" applyFont="1"/>
    <xf numFmtId="0" fontId="17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9" fillId="0" borderId="1" xfId="0" applyFont="1" applyBorder="1"/>
    <xf numFmtId="0" fontId="9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2" fillId="5" borderId="1" xfId="0" applyFont="1" applyFill="1" applyBorder="1"/>
    <xf numFmtId="0" fontId="9" fillId="5" borderId="1" xfId="0" applyFont="1" applyFill="1" applyBorder="1" applyAlignment="1">
      <alignment horizontal="left" vertical="center"/>
    </xf>
    <xf numFmtId="0" fontId="2" fillId="6" borderId="1" xfId="0" applyFont="1" applyFill="1" applyBorder="1"/>
    <xf numFmtId="0" fontId="31" fillId="7" borderId="1" xfId="0" applyFont="1" applyFill="1" applyBorder="1" applyAlignment="1">
      <alignment horizontal="left" vertical="center" wrapText="1"/>
    </xf>
    <xf numFmtId="0" fontId="33" fillId="7" borderId="1" xfId="0" applyFont="1" applyFill="1" applyBorder="1" applyAlignment="1">
      <alignment horizontal="left" vertical="center"/>
    </xf>
    <xf numFmtId="0" fontId="2" fillId="8" borderId="1" xfId="0" applyFont="1" applyFill="1" applyBorder="1"/>
    <xf numFmtId="0" fontId="27" fillId="9" borderId="1" xfId="0" applyFont="1" applyFill="1" applyBorder="1"/>
    <xf numFmtId="0" fontId="33" fillId="9" borderId="1" xfId="0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7" borderId="1" xfId="0" applyFont="1" applyFill="1" applyBorder="1" applyAlignment="1">
      <alignment horizontal="left" vertical="center"/>
    </xf>
    <xf numFmtId="0" fontId="33" fillId="7" borderId="1" xfId="0" applyFont="1" applyFill="1" applyBorder="1" applyAlignment="1">
      <alignment horizontal="left" vertical="center" wrapText="1"/>
    </xf>
    <xf numFmtId="0" fontId="27" fillId="10" borderId="1" xfId="0" applyFont="1" applyFill="1" applyBorder="1"/>
    <xf numFmtId="0" fontId="35" fillId="10" borderId="1" xfId="0" applyFont="1" applyFill="1" applyBorder="1"/>
    <xf numFmtId="0" fontId="2" fillId="11" borderId="1" xfId="0" applyFont="1" applyFill="1" applyBorder="1"/>
    <xf numFmtId="3" fontId="0" fillId="0" borderId="1" xfId="0" applyNumberFormat="1" applyBorder="1"/>
    <xf numFmtId="3" fontId="29" fillId="0" borderId="1" xfId="0" applyNumberFormat="1" applyFont="1" applyBorder="1"/>
    <xf numFmtId="0" fontId="19" fillId="8" borderId="1" xfId="0" applyFont="1" applyFill="1" applyBorder="1"/>
    <xf numFmtId="166" fontId="9" fillId="8" borderId="1" xfId="0" applyNumberFormat="1" applyFont="1" applyFill="1" applyBorder="1" applyAlignment="1">
      <alignment vertical="center"/>
    </xf>
    <xf numFmtId="165" fontId="9" fillId="8" borderId="1" xfId="1" applyNumberFormat="1" applyFont="1" applyFill="1" applyBorder="1" applyAlignment="1">
      <alignment horizontal="right"/>
    </xf>
    <xf numFmtId="3" fontId="34" fillId="0" borderId="1" xfId="0" applyNumberFormat="1" applyFont="1" applyBorder="1"/>
    <xf numFmtId="0" fontId="9" fillId="0" borderId="0" xfId="0" applyFont="1"/>
    <xf numFmtId="0" fontId="9" fillId="6" borderId="1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/>
    <xf numFmtId="0" fontId="0" fillId="0" borderId="1" xfId="0" applyBorder="1" applyAlignment="1"/>
    <xf numFmtId="3" fontId="29" fillId="0" borderId="1" xfId="0" applyNumberFormat="1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3" fillId="0" borderId="0" xfId="2" applyFont="1"/>
    <xf numFmtId="0" fontId="23" fillId="0" borderId="0" xfId="0" applyFont="1"/>
    <xf numFmtId="0" fontId="14" fillId="0" borderId="12" xfId="2" applyFont="1" applyBorder="1"/>
    <xf numFmtId="165" fontId="14" fillId="0" borderId="12" xfId="1" applyNumberFormat="1" applyFont="1" applyBorder="1"/>
    <xf numFmtId="165" fontId="15" fillId="0" borderId="12" xfId="1" applyNumberFormat="1" applyFont="1" applyBorder="1"/>
    <xf numFmtId="165" fontId="11" fillId="0" borderId="10" xfId="1" applyNumberFormat="1" applyFont="1" applyBorder="1"/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7" fillId="0" borderId="0" xfId="2" applyFont="1"/>
    <xf numFmtId="165" fontId="7" fillId="0" borderId="0" xfId="1" applyNumberFormat="1" applyFont="1"/>
    <xf numFmtId="0" fontId="14" fillId="0" borderId="0" xfId="2" applyFont="1" applyBorder="1"/>
    <xf numFmtId="165" fontId="15" fillId="0" borderId="0" xfId="1" applyNumberFormat="1" applyFont="1" applyBorder="1"/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14" fillId="0" borderId="0" xfId="2" applyFont="1" applyAlignment="1">
      <alignment horizontal="right"/>
    </xf>
    <xf numFmtId="0" fontId="1" fillId="0" borderId="0" xfId="0" applyFont="1" applyAlignment="1">
      <alignment horizontal="center" wrapText="1"/>
    </xf>
  </cellXfs>
  <cellStyles count="4">
    <cellStyle name="Ezres" xfId="1" builtinId="3"/>
    <cellStyle name="Normál" xfId="0" builtinId="0"/>
    <cellStyle name="Normál 4" xfId="2" xr:uid="{E3189645-4815-48E7-A974-616FE8BFD86C}"/>
    <cellStyle name="Normal_KTRSZJ" xfId="3" xr:uid="{0A6197E9-0194-4E2A-A490-862D6C1B2A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AA7D-5B6B-4669-B8CC-93C17FDA3340}">
  <sheetPr>
    <pageSetUpPr fitToPage="1"/>
  </sheetPr>
  <dimension ref="A1:F94"/>
  <sheetViews>
    <sheetView workbookViewId="0">
      <selection activeCell="D77" sqref="D77"/>
    </sheetView>
  </sheetViews>
  <sheetFormatPr defaultColWidth="9.109375" defaultRowHeight="13.8" x14ac:dyDescent="0.25"/>
  <cols>
    <col min="1" max="1" width="77.44140625" style="46" customWidth="1"/>
    <col min="2" max="2" width="9.109375" style="46"/>
    <col min="3" max="3" width="13.5546875" style="46" customWidth="1"/>
    <col min="4" max="4" width="16" style="46" customWidth="1"/>
    <col min="5" max="5" width="11.88671875" style="46" customWidth="1"/>
    <col min="6" max="6" width="15.33203125" style="46" bestFit="1" customWidth="1"/>
    <col min="7" max="16384" width="9.109375" style="46"/>
  </cols>
  <sheetData>
    <row r="1" spans="1:6" ht="27" customHeight="1" x14ac:dyDescent="0.35">
      <c r="A1" s="181" t="s">
        <v>452</v>
      </c>
      <c r="B1" s="182"/>
      <c r="C1" s="182"/>
      <c r="D1" s="182"/>
      <c r="E1" s="182"/>
      <c r="F1" s="183"/>
    </row>
    <row r="2" spans="1:6" ht="23.25" customHeight="1" x14ac:dyDescent="0.35">
      <c r="A2" s="184" t="s">
        <v>0</v>
      </c>
      <c r="B2" s="182"/>
      <c r="C2" s="182"/>
      <c r="D2" s="182"/>
      <c r="E2" s="182"/>
      <c r="F2" s="183"/>
    </row>
    <row r="3" spans="1:6" ht="31.2" x14ac:dyDescent="0.25">
      <c r="A3" s="126" t="s">
        <v>1</v>
      </c>
      <c r="B3" s="110" t="s">
        <v>2</v>
      </c>
      <c r="C3" s="127" t="s">
        <v>3</v>
      </c>
      <c r="D3" s="127" t="s">
        <v>4</v>
      </c>
      <c r="E3" s="128" t="s">
        <v>5</v>
      </c>
      <c r="F3" s="127" t="s">
        <v>6</v>
      </c>
    </row>
    <row r="4" spans="1:6" ht="14.4" x14ac:dyDescent="0.3">
      <c r="A4" s="129" t="s">
        <v>7</v>
      </c>
      <c r="B4" s="112" t="s">
        <v>8</v>
      </c>
      <c r="C4" s="151">
        <v>13310</v>
      </c>
      <c r="D4" s="113"/>
      <c r="E4" s="113"/>
      <c r="F4" s="151">
        <f>SUM(C4:E4)</f>
        <v>13310</v>
      </c>
    </row>
    <row r="5" spans="1:6" ht="14.4" x14ac:dyDescent="0.3">
      <c r="A5" s="130" t="s">
        <v>9</v>
      </c>
      <c r="B5" s="112" t="s">
        <v>10</v>
      </c>
      <c r="C5" s="113"/>
      <c r="D5" s="113"/>
      <c r="E5" s="113"/>
      <c r="F5" s="151">
        <f t="shared" ref="F5:F9" si="0">SUM(C5:E5)</f>
        <v>0</v>
      </c>
    </row>
    <row r="6" spans="1:6" ht="15" customHeight="1" x14ac:dyDescent="0.3">
      <c r="A6" s="130" t="s">
        <v>453</v>
      </c>
      <c r="B6" s="112" t="s">
        <v>11</v>
      </c>
      <c r="C6" s="151">
        <v>7272</v>
      </c>
      <c r="D6" s="113"/>
      <c r="E6" s="113"/>
      <c r="F6" s="151">
        <f t="shared" si="0"/>
        <v>7272</v>
      </c>
    </row>
    <row r="7" spans="1:6" ht="15" customHeight="1" x14ac:dyDescent="0.3">
      <c r="A7" s="130" t="s">
        <v>12</v>
      </c>
      <c r="B7" s="112" t="s">
        <v>13</v>
      </c>
      <c r="C7" s="151">
        <v>2023</v>
      </c>
      <c r="D7" s="113"/>
      <c r="E7" s="113"/>
      <c r="F7" s="151">
        <f t="shared" si="0"/>
        <v>2023</v>
      </c>
    </row>
    <row r="8" spans="1:6" ht="15" customHeight="1" x14ac:dyDescent="0.3">
      <c r="A8" s="130" t="s">
        <v>502</v>
      </c>
      <c r="B8" s="112" t="s">
        <v>14</v>
      </c>
      <c r="C8" s="113" t="s">
        <v>505</v>
      </c>
      <c r="D8" s="113"/>
      <c r="E8" s="113"/>
      <c r="F8" s="151">
        <f t="shared" si="0"/>
        <v>0</v>
      </c>
    </row>
    <row r="9" spans="1:6" ht="15" customHeight="1" x14ac:dyDescent="0.3">
      <c r="A9" s="130" t="s">
        <v>503</v>
      </c>
      <c r="B9" s="112" t="s">
        <v>15</v>
      </c>
      <c r="C9" s="113">
        <v>80</v>
      </c>
      <c r="D9" s="113"/>
      <c r="E9" s="113"/>
      <c r="F9" s="151">
        <f t="shared" si="0"/>
        <v>80</v>
      </c>
    </row>
    <row r="10" spans="1:6" ht="15" customHeight="1" x14ac:dyDescent="0.3">
      <c r="A10" s="131" t="s">
        <v>16</v>
      </c>
      <c r="B10" s="115" t="s">
        <v>17</v>
      </c>
      <c r="C10" s="41">
        <f>SUM(C4:C9)</f>
        <v>22685</v>
      </c>
      <c r="D10" s="40">
        <f>SUM(D4:D9)</f>
        <v>0</v>
      </c>
      <c r="E10" s="40">
        <f>SUM(E4:E9)</f>
        <v>0</v>
      </c>
      <c r="F10" s="40">
        <f>SUM(F4:F9)</f>
        <v>22685</v>
      </c>
    </row>
    <row r="11" spans="1:6" ht="14.4" x14ac:dyDescent="0.3">
      <c r="A11" s="130" t="s">
        <v>18</v>
      </c>
      <c r="B11" s="112" t="s">
        <v>19</v>
      </c>
      <c r="C11" s="113"/>
      <c r="D11" s="113"/>
      <c r="E11" s="113"/>
      <c r="F11" s="113"/>
    </row>
    <row r="12" spans="1:6" ht="15" customHeight="1" x14ac:dyDescent="0.3">
      <c r="A12" s="130" t="s">
        <v>20</v>
      </c>
      <c r="B12" s="112" t="s">
        <v>21</v>
      </c>
      <c r="C12" s="113"/>
      <c r="D12" s="113"/>
      <c r="E12" s="113"/>
      <c r="F12" s="113"/>
    </row>
    <row r="13" spans="1:6" ht="15" customHeight="1" x14ac:dyDescent="0.3">
      <c r="A13" s="130" t="s">
        <v>22</v>
      </c>
      <c r="B13" s="112" t="s">
        <v>23</v>
      </c>
      <c r="C13" s="113"/>
      <c r="D13" s="113"/>
      <c r="E13" s="113"/>
      <c r="F13" s="113"/>
    </row>
    <row r="14" spans="1:6" ht="15" customHeight="1" x14ac:dyDescent="0.3">
      <c r="A14" s="130" t="s">
        <v>24</v>
      </c>
      <c r="B14" s="112" t="s">
        <v>25</v>
      </c>
      <c r="C14" s="113"/>
      <c r="D14" s="113"/>
      <c r="E14" s="113"/>
      <c r="F14" s="113"/>
    </row>
    <row r="15" spans="1:6" ht="15" customHeight="1" x14ac:dyDescent="0.3">
      <c r="A15" s="130" t="s">
        <v>454</v>
      </c>
      <c r="B15" s="112" t="s">
        <v>26</v>
      </c>
      <c r="C15" s="113">
        <v>0</v>
      </c>
      <c r="D15" s="151">
        <v>3193</v>
      </c>
      <c r="E15" s="113"/>
      <c r="F15" s="132">
        <f>SUM(C15:E15)</f>
        <v>3193</v>
      </c>
    </row>
    <row r="16" spans="1:6" ht="15" customHeight="1" x14ac:dyDescent="0.3">
      <c r="A16" s="131" t="s">
        <v>27</v>
      </c>
      <c r="B16" s="133" t="s">
        <v>28</v>
      </c>
      <c r="C16" s="40">
        <f>SUM(C10,C15)</f>
        <v>22685</v>
      </c>
      <c r="D16" s="40">
        <f>SUM(D10,D15)</f>
        <v>3193</v>
      </c>
      <c r="E16" s="40">
        <f>SUM(E10,E15)</f>
        <v>0</v>
      </c>
      <c r="F16" s="40">
        <f>SUM(F10,F15)</f>
        <v>25878</v>
      </c>
    </row>
    <row r="17" spans="1:6" ht="15" customHeight="1" x14ac:dyDescent="0.3">
      <c r="A17" s="130" t="s">
        <v>41</v>
      </c>
      <c r="B17" s="112" t="s">
        <v>42</v>
      </c>
      <c r="C17" s="113"/>
      <c r="D17" s="113"/>
      <c r="E17" s="113"/>
      <c r="F17" s="113"/>
    </row>
    <row r="18" spans="1:6" ht="15" customHeight="1" x14ac:dyDescent="0.3">
      <c r="A18" s="130" t="s">
        <v>43</v>
      </c>
      <c r="B18" s="112" t="s">
        <v>44</v>
      </c>
      <c r="C18" s="113"/>
      <c r="D18" s="113"/>
      <c r="E18" s="113"/>
      <c r="F18" s="113"/>
    </row>
    <row r="19" spans="1:6" ht="15" customHeight="1" x14ac:dyDescent="0.3">
      <c r="A19" s="131" t="s">
        <v>45</v>
      </c>
      <c r="B19" s="115" t="s">
        <v>46</v>
      </c>
      <c r="C19" s="40"/>
      <c r="D19" s="113"/>
      <c r="E19" s="113"/>
      <c r="F19" s="113"/>
    </row>
    <row r="20" spans="1:6" ht="15" customHeight="1" x14ac:dyDescent="0.3">
      <c r="A20" s="130" t="s">
        <v>47</v>
      </c>
      <c r="B20" s="112" t="s">
        <v>48</v>
      </c>
      <c r="C20" s="40"/>
      <c r="D20" s="113"/>
      <c r="E20" s="113"/>
      <c r="F20" s="113"/>
    </row>
    <row r="21" spans="1:6" ht="15" customHeight="1" x14ac:dyDescent="0.3">
      <c r="A21" s="130" t="s">
        <v>49</v>
      </c>
      <c r="B21" s="112" t="s">
        <v>50</v>
      </c>
      <c r="C21" s="40"/>
      <c r="D21" s="113"/>
      <c r="E21" s="113"/>
      <c r="F21" s="113"/>
    </row>
    <row r="22" spans="1:6" ht="15" customHeight="1" x14ac:dyDescent="0.3">
      <c r="A22" s="131" t="s">
        <v>464</v>
      </c>
      <c r="B22" s="115" t="s">
        <v>51</v>
      </c>
      <c r="C22" s="40"/>
      <c r="D22" s="41">
        <v>1800</v>
      </c>
      <c r="E22" s="40"/>
      <c r="F22" s="40">
        <f>SUM(C22:E22)</f>
        <v>1800</v>
      </c>
    </row>
    <row r="23" spans="1:6" ht="15" customHeight="1" x14ac:dyDescent="0.3">
      <c r="A23" s="130" t="s">
        <v>451</v>
      </c>
      <c r="B23" s="112" t="s">
        <v>52</v>
      </c>
      <c r="C23" s="152">
        <v>2627</v>
      </c>
      <c r="D23" s="152">
        <v>8673</v>
      </c>
      <c r="E23" s="132"/>
      <c r="F23" s="40">
        <f>SUM(C23:E23)</f>
        <v>11300</v>
      </c>
    </row>
    <row r="24" spans="1:6" ht="15" customHeight="1" x14ac:dyDescent="0.3">
      <c r="A24" s="130" t="s">
        <v>455</v>
      </c>
      <c r="B24" s="112" t="s">
        <v>53</v>
      </c>
      <c r="C24" s="113"/>
      <c r="D24" s="113"/>
      <c r="E24" s="113"/>
      <c r="F24" s="40">
        <f t="shared" ref="F24:F27" si="1">SUM(C24:E24)</f>
        <v>0</v>
      </c>
    </row>
    <row r="25" spans="1:6" ht="15" customHeight="1" x14ac:dyDescent="0.3">
      <c r="A25" s="130" t="s">
        <v>456</v>
      </c>
      <c r="B25" s="112" t="s">
        <v>54</v>
      </c>
      <c r="C25" s="113"/>
      <c r="D25" s="113"/>
      <c r="E25" s="113"/>
      <c r="F25" s="40">
        <f t="shared" si="1"/>
        <v>0</v>
      </c>
    </row>
    <row r="26" spans="1:6" ht="15" customHeight="1" x14ac:dyDescent="0.3">
      <c r="A26" s="130" t="s">
        <v>55</v>
      </c>
      <c r="B26" s="112" t="s">
        <v>56</v>
      </c>
      <c r="C26" s="151">
        <f>1600-1600</f>
        <v>0</v>
      </c>
      <c r="D26" s="151"/>
      <c r="E26" s="113"/>
      <c r="F26" s="40">
        <f t="shared" si="1"/>
        <v>0</v>
      </c>
    </row>
    <row r="27" spans="1:6" ht="15" customHeight="1" x14ac:dyDescent="0.3">
      <c r="A27" s="130" t="s">
        <v>57</v>
      </c>
      <c r="B27" s="112" t="s">
        <v>58</v>
      </c>
      <c r="C27" s="113">
        <v>0</v>
      </c>
      <c r="D27" s="113"/>
      <c r="E27" s="113"/>
      <c r="F27" s="40">
        <f t="shared" si="1"/>
        <v>0</v>
      </c>
    </row>
    <row r="28" spans="1:6" ht="15" customHeight="1" x14ac:dyDescent="0.3">
      <c r="A28" s="131" t="s">
        <v>59</v>
      </c>
      <c r="B28" s="115" t="s">
        <v>60</v>
      </c>
      <c r="C28" s="41">
        <f>SUM(C23:C27)</f>
        <v>2627</v>
      </c>
      <c r="D28" s="41">
        <f t="shared" ref="D28:F28" si="2">SUM(D23:D27)</f>
        <v>8673</v>
      </c>
      <c r="E28" s="41">
        <f t="shared" si="2"/>
        <v>0</v>
      </c>
      <c r="F28" s="41">
        <f t="shared" si="2"/>
        <v>11300</v>
      </c>
    </row>
    <row r="29" spans="1:6" ht="15" customHeight="1" x14ac:dyDescent="0.3">
      <c r="A29" s="130" t="s">
        <v>61</v>
      </c>
      <c r="B29" s="112" t="s">
        <v>62</v>
      </c>
      <c r="C29" s="113">
        <v>50</v>
      </c>
      <c r="D29" s="113">
        <v>0</v>
      </c>
      <c r="E29" s="113"/>
      <c r="F29" s="113">
        <f>SUM(C29:E29)</f>
        <v>50</v>
      </c>
    </row>
    <row r="30" spans="1:6" ht="15" customHeight="1" x14ac:dyDescent="0.3">
      <c r="A30" s="131" t="s">
        <v>63</v>
      </c>
      <c r="B30" s="133" t="s">
        <v>64</v>
      </c>
      <c r="C30" s="40">
        <f>SUM(C22,C28:C29)</f>
        <v>2677</v>
      </c>
      <c r="D30" s="40">
        <f>SUM(D22,D28:D29)</f>
        <v>10473</v>
      </c>
      <c r="E30" s="40">
        <f>SUM(E22,E28:E29)</f>
        <v>0</v>
      </c>
      <c r="F30" s="40">
        <f>SUM(F22,F28:F29)</f>
        <v>13150</v>
      </c>
    </row>
    <row r="31" spans="1:6" ht="15" customHeight="1" x14ac:dyDescent="0.3">
      <c r="A31" s="134" t="s">
        <v>65</v>
      </c>
      <c r="B31" s="112" t="s">
        <v>66</v>
      </c>
      <c r="C31" s="113"/>
      <c r="D31" s="113"/>
      <c r="E31" s="113"/>
      <c r="F31" s="113"/>
    </row>
    <row r="32" spans="1:6" ht="15" customHeight="1" x14ac:dyDescent="0.3">
      <c r="A32" s="134" t="s">
        <v>67</v>
      </c>
      <c r="B32" s="112" t="s">
        <v>68</v>
      </c>
      <c r="C32" s="113">
        <v>50</v>
      </c>
      <c r="D32" s="113"/>
      <c r="E32" s="113"/>
      <c r="F32" s="113">
        <f>SUM(C32:E32)</f>
        <v>50</v>
      </c>
    </row>
    <row r="33" spans="1:6" ht="15" customHeight="1" x14ac:dyDescent="0.3">
      <c r="A33" s="134" t="s">
        <v>457</v>
      </c>
      <c r="B33" s="112" t="s">
        <v>69</v>
      </c>
      <c r="C33" s="113">
        <v>200</v>
      </c>
      <c r="D33" s="113"/>
      <c r="E33" s="113"/>
      <c r="F33" s="113">
        <f t="shared" ref="F33:F40" si="3">SUM(C33:E33)</f>
        <v>200</v>
      </c>
    </row>
    <row r="34" spans="1:6" ht="15" customHeight="1" x14ac:dyDescent="0.3">
      <c r="A34" s="134" t="s">
        <v>458</v>
      </c>
      <c r="B34" s="112" t="s">
        <v>70</v>
      </c>
      <c r="C34" s="151">
        <v>1947</v>
      </c>
      <c r="D34" s="113"/>
      <c r="E34" s="113"/>
      <c r="F34" s="113">
        <f t="shared" si="3"/>
        <v>1947</v>
      </c>
    </row>
    <row r="35" spans="1:6" ht="15" customHeight="1" x14ac:dyDescent="0.3">
      <c r="A35" s="134" t="s">
        <v>71</v>
      </c>
      <c r="B35" s="112" t="s">
        <v>72</v>
      </c>
      <c r="C35" s="113">
        <v>700</v>
      </c>
      <c r="D35" s="113"/>
      <c r="E35" s="113"/>
      <c r="F35" s="113">
        <f t="shared" si="3"/>
        <v>700</v>
      </c>
    </row>
    <row r="36" spans="1:6" ht="15" customHeight="1" x14ac:dyDescent="0.3">
      <c r="A36" s="134" t="s">
        <v>73</v>
      </c>
      <c r="B36" s="112" t="s">
        <v>74</v>
      </c>
      <c r="C36" s="113"/>
      <c r="D36" s="113"/>
      <c r="E36" s="113"/>
      <c r="F36" s="113">
        <f t="shared" si="3"/>
        <v>0</v>
      </c>
    </row>
    <row r="37" spans="1:6" ht="15" customHeight="1" x14ac:dyDescent="0.3">
      <c r="A37" s="134" t="s">
        <v>75</v>
      </c>
      <c r="B37" s="112" t="s">
        <v>76</v>
      </c>
      <c r="C37" s="113"/>
      <c r="D37" s="113"/>
      <c r="E37" s="113"/>
      <c r="F37" s="113">
        <f t="shared" si="3"/>
        <v>0</v>
      </c>
    </row>
    <row r="38" spans="1:6" ht="15" customHeight="1" x14ac:dyDescent="0.3">
      <c r="A38" s="134" t="s">
        <v>77</v>
      </c>
      <c r="B38" s="112" t="s">
        <v>78</v>
      </c>
      <c r="C38" s="113"/>
      <c r="D38" s="113"/>
      <c r="E38" s="113"/>
      <c r="F38" s="113">
        <f t="shared" si="3"/>
        <v>0</v>
      </c>
    </row>
    <row r="39" spans="1:6" ht="15" customHeight="1" x14ac:dyDescent="0.3">
      <c r="A39" s="134" t="s">
        <v>79</v>
      </c>
      <c r="B39" s="112" t="s">
        <v>80</v>
      </c>
      <c r="C39" s="113"/>
      <c r="D39" s="113"/>
      <c r="E39" s="113"/>
      <c r="F39" s="113">
        <f t="shared" si="3"/>
        <v>0</v>
      </c>
    </row>
    <row r="40" spans="1:6" ht="15" customHeight="1" x14ac:dyDescent="0.3">
      <c r="A40" s="134" t="s">
        <v>81</v>
      </c>
      <c r="B40" s="112" t="s">
        <v>82</v>
      </c>
      <c r="C40" s="113"/>
      <c r="D40" s="113"/>
      <c r="E40" s="113"/>
      <c r="F40" s="113">
        <f t="shared" si="3"/>
        <v>0</v>
      </c>
    </row>
    <row r="41" spans="1:6" ht="15" customHeight="1" x14ac:dyDescent="0.3">
      <c r="A41" s="135" t="s">
        <v>83</v>
      </c>
      <c r="B41" s="133" t="s">
        <v>84</v>
      </c>
      <c r="C41" s="40">
        <f>SUM(C31:C40)</f>
        <v>2897</v>
      </c>
      <c r="D41" s="40">
        <f>SUM(D31:D40)</f>
        <v>0</v>
      </c>
      <c r="E41" s="40">
        <f>SUM(E31:E40)</f>
        <v>0</v>
      </c>
      <c r="F41" s="40">
        <f>SUM(F31:F40)</f>
        <v>2897</v>
      </c>
    </row>
    <row r="42" spans="1:6" ht="15" customHeight="1" x14ac:dyDescent="0.3">
      <c r="A42" s="134" t="s">
        <v>97</v>
      </c>
      <c r="B42" s="112" t="s">
        <v>98</v>
      </c>
      <c r="C42" s="113"/>
      <c r="D42" s="113"/>
      <c r="E42" s="113"/>
      <c r="F42" s="113"/>
    </row>
    <row r="43" spans="1:6" ht="15" customHeight="1" x14ac:dyDescent="0.3">
      <c r="A43" s="130" t="s">
        <v>99</v>
      </c>
      <c r="B43" s="112" t="s">
        <v>100</v>
      </c>
      <c r="C43" s="113"/>
      <c r="D43" s="113"/>
      <c r="E43" s="113"/>
      <c r="F43" s="113"/>
    </row>
    <row r="44" spans="1:6" ht="15" customHeight="1" x14ac:dyDescent="0.3">
      <c r="A44" s="134" t="s">
        <v>101</v>
      </c>
      <c r="B44" s="112" t="s">
        <v>102</v>
      </c>
      <c r="C44" s="113"/>
      <c r="D44" s="113"/>
      <c r="E44" s="113"/>
      <c r="F44" s="113"/>
    </row>
    <row r="45" spans="1:6" ht="15" customHeight="1" x14ac:dyDescent="0.3">
      <c r="A45" s="131" t="s">
        <v>103</v>
      </c>
      <c r="B45" s="133" t="s">
        <v>104</v>
      </c>
      <c r="C45" s="40">
        <f>SUM(C42:C44)</f>
        <v>0</v>
      </c>
      <c r="D45" s="40">
        <f>SUM(D42:D44)</f>
        <v>0</v>
      </c>
      <c r="E45" s="40">
        <f>SUM(E42:E44)</f>
        <v>0</v>
      </c>
      <c r="F45" s="40">
        <f>SUM(F42:F44)</f>
        <v>0</v>
      </c>
    </row>
    <row r="46" spans="1:6" ht="15" customHeight="1" x14ac:dyDescent="0.3">
      <c r="A46" s="136" t="s">
        <v>459</v>
      </c>
      <c r="B46" s="137"/>
      <c r="C46" s="138">
        <f>SUM(C16,C30,C41,C45,)</f>
        <v>28259</v>
      </c>
      <c r="D46" s="138">
        <f>SUM(D16,D30,D41,D45,)</f>
        <v>13666</v>
      </c>
      <c r="E46" s="138">
        <f>SUM(E16,E30,E41,E45,)</f>
        <v>0</v>
      </c>
      <c r="F46" s="138">
        <f>SUM(F16,F30,F41,F45,)</f>
        <v>41925</v>
      </c>
    </row>
    <row r="47" spans="1:6" ht="15" customHeight="1" x14ac:dyDescent="0.3">
      <c r="A47" s="130" t="s">
        <v>29</v>
      </c>
      <c r="B47" s="112" t="s">
        <v>30</v>
      </c>
      <c r="C47" s="113"/>
      <c r="D47" s="113"/>
      <c r="E47" s="113"/>
      <c r="F47" s="113"/>
    </row>
    <row r="48" spans="1:6" ht="15" customHeight="1" x14ac:dyDescent="0.3">
      <c r="A48" s="130" t="s">
        <v>31</v>
      </c>
      <c r="B48" s="112" t="s">
        <v>32</v>
      </c>
      <c r="C48" s="113"/>
      <c r="D48" s="113"/>
      <c r="E48" s="113"/>
      <c r="F48" s="113"/>
    </row>
    <row r="49" spans="1:6" ht="15" customHeight="1" x14ac:dyDescent="0.3">
      <c r="A49" s="130" t="s">
        <v>33</v>
      </c>
      <c r="B49" s="112" t="s">
        <v>34</v>
      </c>
      <c r="C49" s="113"/>
      <c r="D49" s="113"/>
      <c r="E49" s="113"/>
      <c r="F49" s="113"/>
    </row>
    <row r="50" spans="1:6" ht="15" customHeight="1" x14ac:dyDescent="0.3">
      <c r="A50" s="130" t="s">
        <v>35</v>
      </c>
      <c r="B50" s="112" t="s">
        <v>36</v>
      </c>
      <c r="C50" s="113"/>
      <c r="D50" s="113"/>
      <c r="E50" s="113"/>
      <c r="F50" s="113"/>
    </row>
    <row r="51" spans="1:6" ht="15" customHeight="1" x14ac:dyDescent="0.3">
      <c r="A51" s="130" t="s">
        <v>37</v>
      </c>
      <c r="B51" s="112" t="s">
        <v>38</v>
      </c>
      <c r="C51" s="151"/>
      <c r="D51" s="151">
        <f>63661+2069+7066</f>
        <v>72796</v>
      </c>
      <c r="E51" s="113"/>
      <c r="F51" s="151">
        <f>SUM(C51:E51)</f>
        <v>72796</v>
      </c>
    </row>
    <row r="52" spans="1:6" ht="15" customHeight="1" x14ac:dyDescent="0.3">
      <c r="A52" s="131" t="s">
        <v>39</v>
      </c>
      <c r="B52" s="133" t="s">
        <v>40</v>
      </c>
      <c r="C52" s="40">
        <f>SUM(C47:C51)</f>
        <v>0</v>
      </c>
      <c r="D52" s="40">
        <f t="shared" ref="D52:F52" si="4">SUM(D47:D51)</f>
        <v>72796</v>
      </c>
      <c r="E52" s="40">
        <f t="shared" si="4"/>
        <v>0</v>
      </c>
      <c r="F52" s="40">
        <f t="shared" si="4"/>
        <v>72796</v>
      </c>
    </row>
    <row r="53" spans="1:6" ht="15" customHeight="1" x14ac:dyDescent="0.3">
      <c r="A53" s="134" t="s">
        <v>85</v>
      </c>
      <c r="B53" s="112" t="s">
        <v>86</v>
      </c>
      <c r="C53" s="40"/>
      <c r="D53" s="113"/>
      <c r="E53" s="113"/>
      <c r="F53" s="113"/>
    </row>
    <row r="54" spans="1:6" ht="15" customHeight="1" x14ac:dyDescent="0.3">
      <c r="A54" s="134" t="s">
        <v>87</v>
      </c>
      <c r="B54" s="112" t="s">
        <v>88</v>
      </c>
      <c r="C54" s="113"/>
      <c r="D54" s="113"/>
      <c r="E54" s="113"/>
      <c r="F54" s="113"/>
    </row>
    <row r="55" spans="1:6" ht="15" customHeight="1" x14ac:dyDescent="0.3">
      <c r="A55" s="134" t="s">
        <v>89</v>
      </c>
      <c r="B55" s="112" t="s">
        <v>90</v>
      </c>
      <c r="C55" s="40"/>
      <c r="D55" s="113"/>
      <c r="E55" s="113"/>
      <c r="F55" s="113"/>
    </row>
    <row r="56" spans="1:6" ht="15" customHeight="1" x14ac:dyDescent="0.3">
      <c r="A56" s="134" t="s">
        <v>91</v>
      </c>
      <c r="B56" s="112" t="s">
        <v>92</v>
      </c>
      <c r="C56" s="113"/>
      <c r="D56" s="113"/>
      <c r="E56" s="113"/>
      <c r="F56" s="113"/>
    </row>
    <row r="57" spans="1:6" ht="15" customHeight="1" x14ac:dyDescent="0.3">
      <c r="A57" s="134" t="s">
        <v>93</v>
      </c>
      <c r="B57" s="112" t="s">
        <v>94</v>
      </c>
      <c r="C57" s="113"/>
      <c r="D57" s="113"/>
      <c r="E57" s="113"/>
      <c r="F57" s="113"/>
    </row>
    <row r="58" spans="1:6" ht="15" customHeight="1" x14ac:dyDescent="0.3">
      <c r="A58" s="131" t="s">
        <v>95</v>
      </c>
      <c r="B58" s="133" t="s">
        <v>96</v>
      </c>
      <c r="C58" s="40">
        <f>SUM(C53:C57)</f>
        <v>0</v>
      </c>
      <c r="D58" s="40">
        <f>SUM(D53:D57)</f>
        <v>0</v>
      </c>
      <c r="E58" s="40">
        <f>SUM(E53:E57)</f>
        <v>0</v>
      </c>
      <c r="F58" s="40">
        <f>SUM(F53:F57)</f>
        <v>0</v>
      </c>
    </row>
    <row r="59" spans="1:6" ht="23.25" customHeight="1" x14ac:dyDescent="0.3">
      <c r="A59" s="130" t="s">
        <v>105</v>
      </c>
      <c r="B59" s="112" t="s">
        <v>460</v>
      </c>
      <c r="C59" s="151"/>
      <c r="D59" s="151">
        <v>1541</v>
      </c>
      <c r="E59" s="113"/>
      <c r="F59" s="151">
        <f>SUM(C59:E59)</f>
        <v>1541</v>
      </c>
    </row>
    <row r="60" spans="1:6" ht="15" hidden="1" customHeight="1" x14ac:dyDescent="0.3">
      <c r="A60" s="134" t="s">
        <v>461</v>
      </c>
      <c r="B60" s="112" t="s">
        <v>462</v>
      </c>
      <c r="C60" s="113">
        <v>0</v>
      </c>
      <c r="D60" s="113"/>
      <c r="E60" s="113"/>
      <c r="F60" s="113">
        <v>0</v>
      </c>
    </row>
    <row r="61" spans="1:6" ht="15" hidden="1" customHeight="1" x14ac:dyDescent="0.3">
      <c r="A61" s="134" t="s">
        <v>106</v>
      </c>
      <c r="B61" s="112" t="s">
        <v>107</v>
      </c>
      <c r="C61" s="113"/>
      <c r="D61" s="113"/>
      <c r="E61" s="113"/>
      <c r="F61" s="113"/>
    </row>
    <row r="62" spans="1:6" ht="15" hidden="1" customHeight="1" x14ac:dyDescent="0.3">
      <c r="A62" s="131" t="s">
        <v>108</v>
      </c>
      <c r="B62" s="133" t="s">
        <v>109</v>
      </c>
      <c r="C62" s="40">
        <f>SUM(C59:C61)</f>
        <v>0</v>
      </c>
      <c r="D62" s="40">
        <f>SUM(D59:D61)</f>
        <v>1541</v>
      </c>
      <c r="E62" s="40">
        <f>SUM(E59:E61)</f>
        <v>0</v>
      </c>
      <c r="F62" s="40">
        <f>SUM(F59:F61)</f>
        <v>1541</v>
      </c>
    </row>
    <row r="63" spans="1:6" ht="15" customHeight="1" x14ac:dyDescent="0.3">
      <c r="A63" s="136" t="s">
        <v>463</v>
      </c>
      <c r="B63" s="137"/>
      <c r="C63" s="138">
        <f>SUM(C62,C58,C52)</f>
        <v>0</v>
      </c>
      <c r="D63" s="138">
        <f t="shared" ref="D63:F63" si="5">SUM(D62,D58,D52)</f>
        <v>74337</v>
      </c>
      <c r="E63" s="138">
        <f t="shared" si="5"/>
        <v>0</v>
      </c>
      <c r="F63" s="138">
        <f t="shared" si="5"/>
        <v>74337</v>
      </c>
    </row>
    <row r="64" spans="1:6" ht="15.6" x14ac:dyDescent="0.3">
      <c r="A64" s="139" t="s">
        <v>110</v>
      </c>
      <c r="B64" s="140" t="s">
        <v>111</v>
      </c>
      <c r="C64" s="141">
        <f>SUM(C46,C63)</f>
        <v>28259</v>
      </c>
      <c r="D64" s="141">
        <v>76837</v>
      </c>
      <c r="E64" s="141">
        <f>SUM(E46,E63)</f>
        <v>0</v>
      </c>
      <c r="F64" s="141">
        <f>SUM(F46,F63)</f>
        <v>116262</v>
      </c>
    </row>
    <row r="65" spans="1:6" ht="15.6" x14ac:dyDescent="0.3">
      <c r="A65" s="142" t="s">
        <v>112</v>
      </c>
      <c r="B65" s="143"/>
      <c r="C65" s="132">
        <v>-8927</v>
      </c>
      <c r="D65" s="152">
        <v>2500</v>
      </c>
      <c r="E65" s="132"/>
      <c r="F65" s="132">
        <f>SUM(C65:E65)</f>
        <v>-6427</v>
      </c>
    </row>
    <row r="66" spans="1:6" ht="15.6" x14ac:dyDescent="0.3">
      <c r="A66" s="142" t="s">
        <v>113</v>
      </c>
      <c r="B66" s="143"/>
      <c r="C66" s="132"/>
      <c r="D66" s="156">
        <v>-44622</v>
      </c>
      <c r="E66" s="132"/>
      <c r="F66" s="132">
        <f t="shared" ref="F66:F69" si="6">SUM(C66:E66)</f>
        <v>-44622</v>
      </c>
    </row>
    <row r="67" spans="1:6" ht="15" hidden="1" customHeight="1" x14ac:dyDescent="0.3">
      <c r="A67" s="144" t="s">
        <v>114</v>
      </c>
      <c r="B67" s="119" t="s">
        <v>115</v>
      </c>
      <c r="C67" s="113"/>
      <c r="D67" s="113"/>
      <c r="E67" s="113"/>
      <c r="F67" s="132">
        <f t="shared" si="6"/>
        <v>0</v>
      </c>
    </row>
    <row r="68" spans="1:6" ht="15" hidden="1" customHeight="1" x14ac:dyDescent="0.3">
      <c r="A68" s="134" t="s">
        <v>116</v>
      </c>
      <c r="B68" s="119" t="s">
        <v>117</v>
      </c>
      <c r="C68" s="113"/>
      <c r="D68" s="113"/>
      <c r="E68" s="113"/>
      <c r="F68" s="132">
        <f t="shared" si="6"/>
        <v>0</v>
      </c>
    </row>
    <row r="69" spans="1:6" ht="15" hidden="1" customHeight="1" x14ac:dyDescent="0.3">
      <c r="A69" s="144" t="s">
        <v>118</v>
      </c>
      <c r="B69" s="119" t="s">
        <v>119</v>
      </c>
      <c r="C69" s="113"/>
      <c r="D69" s="113"/>
      <c r="E69" s="113"/>
      <c r="F69" s="132">
        <f t="shared" si="6"/>
        <v>0</v>
      </c>
    </row>
    <row r="70" spans="1:6" ht="14.4" x14ac:dyDescent="0.3">
      <c r="A70" s="135" t="s">
        <v>120</v>
      </c>
      <c r="B70" s="114" t="s">
        <v>121</v>
      </c>
      <c r="C70" s="113"/>
      <c r="D70" s="113"/>
      <c r="E70" s="113"/>
      <c r="F70" s="113"/>
    </row>
    <row r="71" spans="1:6" ht="15" hidden="1" customHeight="1" x14ac:dyDescent="0.3">
      <c r="A71" s="134" t="s">
        <v>122</v>
      </c>
      <c r="B71" s="119" t="s">
        <v>123</v>
      </c>
      <c r="C71" s="132">
        <v>0</v>
      </c>
      <c r="D71" s="132">
        <v>0</v>
      </c>
      <c r="E71" s="132">
        <v>0</v>
      </c>
      <c r="F71" s="132">
        <v>0</v>
      </c>
    </row>
    <row r="72" spans="1:6" ht="15" hidden="1" customHeight="1" x14ac:dyDescent="0.3">
      <c r="A72" s="144" t="s">
        <v>124</v>
      </c>
      <c r="B72" s="119" t="s">
        <v>125</v>
      </c>
      <c r="C72" s="113"/>
      <c r="D72" s="113"/>
      <c r="E72" s="113"/>
      <c r="F72" s="113"/>
    </row>
    <row r="73" spans="1:6" ht="15" hidden="1" customHeight="1" x14ac:dyDescent="0.3">
      <c r="A73" s="134" t="s">
        <v>126</v>
      </c>
      <c r="B73" s="119" t="s">
        <v>127</v>
      </c>
      <c r="C73" s="113"/>
      <c r="D73" s="113"/>
      <c r="E73" s="113"/>
      <c r="F73" s="113"/>
    </row>
    <row r="74" spans="1:6" ht="15" hidden="1" customHeight="1" x14ac:dyDescent="0.3">
      <c r="A74" s="144" t="s">
        <v>128</v>
      </c>
      <c r="B74" s="119" t="s">
        <v>129</v>
      </c>
      <c r="C74" s="113"/>
      <c r="D74" s="113"/>
      <c r="E74" s="113"/>
      <c r="F74" s="113"/>
    </row>
    <row r="75" spans="1:6" ht="14.4" x14ac:dyDescent="0.3">
      <c r="A75" s="145" t="s">
        <v>130</v>
      </c>
      <c r="B75" s="114" t="s">
        <v>131</v>
      </c>
      <c r="C75" s="40"/>
      <c r="D75" s="40"/>
      <c r="E75" s="40"/>
      <c r="F75" s="40"/>
    </row>
    <row r="76" spans="1:6" ht="14.4" x14ac:dyDescent="0.3">
      <c r="A76" s="130" t="s">
        <v>132</v>
      </c>
      <c r="B76" s="119" t="s">
        <v>133</v>
      </c>
      <c r="C76" s="151">
        <v>8927</v>
      </c>
      <c r="D76" s="113"/>
      <c r="E76" s="113"/>
      <c r="F76" s="113">
        <f>SUM(C76:E76)</f>
        <v>8927</v>
      </c>
    </row>
    <row r="77" spans="1:6" ht="14.4" x14ac:dyDescent="0.3">
      <c r="A77" s="130" t="s">
        <v>134</v>
      </c>
      <c r="B77" s="119" t="s">
        <v>133</v>
      </c>
      <c r="C77" s="113"/>
      <c r="D77" s="151">
        <v>42995</v>
      </c>
      <c r="E77" s="113"/>
      <c r="F77" s="113">
        <f>SUM(C77:E77)</f>
        <v>42995</v>
      </c>
    </row>
    <row r="78" spans="1:6" ht="14.4" x14ac:dyDescent="0.3">
      <c r="A78" s="130" t="s">
        <v>135</v>
      </c>
      <c r="B78" s="119" t="s">
        <v>136</v>
      </c>
      <c r="C78" s="113"/>
      <c r="D78" s="113"/>
      <c r="E78" s="113"/>
      <c r="F78" s="113"/>
    </row>
    <row r="79" spans="1:6" ht="14.4" x14ac:dyDescent="0.3">
      <c r="A79" s="130" t="s">
        <v>137</v>
      </c>
      <c r="B79" s="119" t="s">
        <v>136</v>
      </c>
      <c r="C79" s="113"/>
      <c r="D79" s="113"/>
      <c r="E79" s="113"/>
      <c r="F79" s="113"/>
    </row>
    <row r="80" spans="1:6" ht="14.4" x14ac:dyDescent="0.3">
      <c r="A80" s="131" t="s">
        <v>138</v>
      </c>
      <c r="B80" s="114" t="s">
        <v>139</v>
      </c>
      <c r="C80" s="40">
        <f t="shared" ref="C80" si="7">SUM(C75:C79)</f>
        <v>8927</v>
      </c>
      <c r="D80" s="40">
        <f t="shared" ref="D80" si="8">SUM(D75:D79)</f>
        <v>42995</v>
      </c>
      <c r="E80" s="40">
        <f t="shared" ref="E80" si="9">SUM(E75:E79)</f>
        <v>0</v>
      </c>
      <c r="F80" s="40">
        <f t="shared" ref="F80" si="10">SUM(F75:F79)</f>
        <v>51922</v>
      </c>
    </row>
    <row r="81" spans="1:6" ht="14.4" x14ac:dyDescent="0.3">
      <c r="A81" s="144" t="s">
        <v>140</v>
      </c>
      <c r="B81" s="114" t="s">
        <v>141</v>
      </c>
      <c r="C81" s="113"/>
      <c r="D81" s="113"/>
      <c r="E81" s="113"/>
      <c r="F81" s="113"/>
    </row>
    <row r="82" spans="1:6" ht="14.4" x14ac:dyDescent="0.3">
      <c r="A82" s="144" t="s">
        <v>143</v>
      </c>
      <c r="B82" s="114" t="s">
        <v>144</v>
      </c>
      <c r="C82" s="113"/>
      <c r="D82" s="113"/>
      <c r="E82" s="113"/>
      <c r="F82" s="113"/>
    </row>
    <row r="83" spans="1:6" ht="14.4" x14ac:dyDescent="0.3">
      <c r="A83" s="144" t="s">
        <v>145</v>
      </c>
      <c r="B83" s="114" t="s">
        <v>146</v>
      </c>
      <c r="C83" s="113"/>
      <c r="D83" s="113"/>
      <c r="E83" s="113"/>
      <c r="F83" s="113"/>
    </row>
    <row r="84" spans="1:6" ht="14.4" x14ac:dyDescent="0.3">
      <c r="A84" s="144" t="s">
        <v>147</v>
      </c>
      <c r="B84" s="114" t="s">
        <v>148</v>
      </c>
      <c r="C84" s="40"/>
      <c r="D84" s="40"/>
      <c r="E84" s="40"/>
      <c r="F84" s="40"/>
    </row>
    <row r="85" spans="1:6" ht="14.4" x14ac:dyDescent="0.3">
      <c r="A85" s="134" t="s">
        <v>149</v>
      </c>
      <c r="B85" s="114" t="s">
        <v>150</v>
      </c>
      <c r="C85" s="113"/>
      <c r="D85" s="113"/>
      <c r="E85" s="113"/>
      <c r="F85" s="113"/>
    </row>
    <row r="86" spans="1:6" ht="14.4" x14ac:dyDescent="0.3">
      <c r="A86" s="135" t="s">
        <v>151</v>
      </c>
      <c r="B86" s="114" t="s">
        <v>152</v>
      </c>
      <c r="C86" s="40"/>
      <c r="D86" s="40"/>
      <c r="E86" s="40"/>
      <c r="F86" s="40"/>
    </row>
    <row r="87" spans="1:6" ht="15" hidden="1" customHeight="1" x14ac:dyDescent="0.3">
      <c r="A87" s="134" t="s">
        <v>153</v>
      </c>
      <c r="B87" s="119" t="s">
        <v>154</v>
      </c>
      <c r="C87" s="113"/>
      <c r="D87" s="113"/>
      <c r="E87" s="113"/>
      <c r="F87" s="113"/>
    </row>
    <row r="88" spans="1:6" ht="15" hidden="1" customHeight="1" x14ac:dyDescent="0.3">
      <c r="A88" s="134" t="s">
        <v>155</v>
      </c>
      <c r="B88" s="119" t="s">
        <v>156</v>
      </c>
      <c r="C88" s="113"/>
      <c r="D88" s="113"/>
      <c r="E88" s="113"/>
      <c r="F88" s="113"/>
    </row>
    <row r="89" spans="1:6" ht="15" hidden="1" customHeight="1" x14ac:dyDescent="0.3">
      <c r="A89" s="144" t="s">
        <v>157</v>
      </c>
      <c r="B89" s="119" t="s">
        <v>158</v>
      </c>
      <c r="C89" s="113"/>
      <c r="D89" s="113"/>
      <c r="E89" s="113"/>
      <c r="F89" s="113"/>
    </row>
    <row r="90" spans="1:6" ht="15" hidden="1" customHeight="1" x14ac:dyDescent="0.3">
      <c r="A90" s="144" t="s">
        <v>159</v>
      </c>
      <c r="B90" s="119" t="s">
        <v>160</v>
      </c>
      <c r="C90" s="113"/>
      <c r="D90" s="113"/>
      <c r="E90" s="113"/>
      <c r="F90" s="113"/>
    </row>
    <row r="91" spans="1:6" ht="14.4" x14ac:dyDescent="0.3">
      <c r="A91" s="145" t="s">
        <v>161</v>
      </c>
      <c r="B91" s="114" t="s">
        <v>162</v>
      </c>
      <c r="C91" s="113"/>
      <c r="D91" s="113"/>
      <c r="E91" s="113"/>
      <c r="F91" s="113"/>
    </row>
    <row r="92" spans="1:6" ht="14.4" x14ac:dyDescent="0.3">
      <c r="A92" s="135" t="s">
        <v>163</v>
      </c>
      <c r="B92" s="114" t="s">
        <v>164</v>
      </c>
      <c r="C92" s="113"/>
      <c r="D92" s="113"/>
      <c r="E92" s="113"/>
      <c r="F92" s="113"/>
    </row>
    <row r="93" spans="1:6" ht="15.6" x14ac:dyDescent="0.3">
      <c r="A93" s="146" t="s">
        <v>165</v>
      </c>
      <c r="B93" s="147" t="s">
        <v>166</v>
      </c>
      <c r="C93" s="40">
        <f>SUM(C80:C92)</f>
        <v>8927</v>
      </c>
      <c r="D93" s="40">
        <f t="shared" ref="D93:F93" si="11">SUM(D80:D92)</f>
        <v>42995</v>
      </c>
      <c r="E93" s="40">
        <f t="shared" si="11"/>
        <v>0</v>
      </c>
      <c r="F93" s="40">
        <f t="shared" si="11"/>
        <v>51922</v>
      </c>
    </row>
    <row r="94" spans="1:6" ht="15.6" x14ac:dyDescent="0.3">
      <c r="A94" s="148" t="s">
        <v>167</v>
      </c>
      <c r="B94" s="149"/>
      <c r="C94" s="150">
        <f>SUM(C64,C93)</f>
        <v>37186</v>
      </c>
      <c r="D94" s="150">
        <f>SUM(D64,D93)</f>
        <v>119832</v>
      </c>
      <c r="E94" s="150">
        <f>SUM(E64,E93)</f>
        <v>0</v>
      </c>
      <c r="F94" s="150">
        <f>SUM(F64,F93)</f>
        <v>168184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 xml:space="preserve">&amp;R1. melléklet az .../2020.(....) önkormányzati rendelethez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C430-0918-4C62-B0B8-5D3B8901870A}">
  <dimension ref="A1:Y180"/>
  <sheetViews>
    <sheetView topLeftCell="A49" workbookViewId="0">
      <selection activeCell="C48" sqref="C48"/>
    </sheetView>
  </sheetViews>
  <sheetFormatPr defaultColWidth="9.109375" defaultRowHeight="14.4" x14ac:dyDescent="0.3"/>
  <cols>
    <col min="1" max="1" width="76" style="57" customWidth="1"/>
    <col min="2" max="2" width="8.44140625" style="57" customWidth="1"/>
    <col min="3" max="3" width="14.33203125" style="57" customWidth="1"/>
    <col min="4" max="4" width="16.88671875" style="57" bestFit="1" customWidth="1"/>
    <col min="5" max="5" width="12.44140625" style="57" bestFit="1" customWidth="1"/>
    <col min="6" max="6" width="15.33203125" style="57" bestFit="1" customWidth="1"/>
    <col min="7" max="16384" width="9.109375" style="57"/>
  </cols>
  <sheetData>
    <row r="1" spans="1:6" ht="21" customHeight="1" x14ac:dyDescent="0.3">
      <c r="A1" s="185" t="s">
        <v>445</v>
      </c>
      <c r="B1" s="186"/>
      <c r="C1" s="186"/>
      <c r="D1" s="186"/>
      <c r="E1" s="186"/>
      <c r="F1" s="187"/>
    </row>
    <row r="2" spans="1:6" ht="18.75" customHeight="1" x14ac:dyDescent="0.3">
      <c r="A2" s="188" t="s">
        <v>168</v>
      </c>
      <c r="B2" s="186"/>
      <c r="C2" s="186"/>
      <c r="D2" s="186"/>
      <c r="E2" s="186"/>
      <c r="F2" s="187"/>
    </row>
    <row r="3" spans="1:6" ht="18.75" customHeight="1" x14ac:dyDescent="0.3">
      <c r="A3" s="58"/>
      <c r="B3" s="59"/>
      <c r="C3" s="59"/>
      <c r="D3" s="59"/>
      <c r="E3" s="59"/>
      <c r="F3" s="60"/>
    </row>
    <row r="4" spans="1:6" x14ac:dyDescent="0.3">
      <c r="A4" s="47"/>
    </row>
    <row r="5" spans="1:6" x14ac:dyDescent="0.3">
      <c r="A5" s="13" t="s">
        <v>169</v>
      </c>
      <c r="D5" s="57" t="s">
        <v>170</v>
      </c>
    </row>
    <row r="6" spans="1:6" ht="86.4" customHeight="1" x14ac:dyDescent="0.3">
      <c r="A6" s="48" t="s">
        <v>1</v>
      </c>
      <c r="B6" s="49" t="s">
        <v>171</v>
      </c>
      <c r="C6" s="50" t="s">
        <v>3</v>
      </c>
      <c r="D6" s="50" t="s">
        <v>4</v>
      </c>
      <c r="E6" s="50" t="s">
        <v>5</v>
      </c>
      <c r="F6" s="51" t="s">
        <v>6</v>
      </c>
    </row>
    <row r="7" spans="1:6" x14ac:dyDescent="0.3">
      <c r="A7" s="61" t="s">
        <v>172</v>
      </c>
      <c r="B7" s="62" t="s">
        <v>173</v>
      </c>
      <c r="C7" s="15">
        <v>7948</v>
      </c>
      <c r="D7" s="14">
        <v>2936</v>
      </c>
      <c r="E7" s="14"/>
      <c r="F7" s="15">
        <f>SUM(C7:E7)</f>
        <v>10884</v>
      </c>
    </row>
    <row r="8" spans="1:6" hidden="1" x14ac:dyDescent="0.3">
      <c r="A8" s="61" t="s">
        <v>174</v>
      </c>
      <c r="B8" s="63" t="s">
        <v>175</v>
      </c>
      <c r="C8" s="14"/>
      <c r="D8" s="14"/>
      <c r="E8" s="14"/>
      <c r="F8" s="15">
        <f t="shared" ref="F8:F25" si="0">SUM(C8:E8)</f>
        <v>0</v>
      </c>
    </row>
    <row r="9" spans="1:6" hidden="1" x14ac:dyDescent="0.3">
      <c r="A9" s="61" t="s">
        <v>176</v>
      </c>
      <c r="B9" s="63" t="s">
        <v>177</v>
      </c>
      <c r="C9" s="14"/>
      <c r="D9" s="14"/>
      <c r="E9" s="14"/>
      <c r="F9" s="15">
        <f t="shared" si="0"/>
        <v>0</v>
      </c>
    </row>
    <row r="10" spans="1:6" hidden="1" x14ac:dyDescent="0.3">
      <c r="A10" s="52" t="s">
        <v>178</v>
      </c>
      <c r="B10" s="63" t="s">
        <v>179</v>
      </c>
      <c r="C10" s="14"/>
      <c r="D10" s="14"/>
      <c r="E10" s="14"/>
      <c r="F10" s="15">
        <f t="shared" si="0"/>
        <v>0</v>
      </c>
    </row>
    <row r="11" spans="1:6" hidden="1" x14ac:dyDescent="0.3">
      <c r="A11" s="52" t="s">
        <v>180</v>
      </c>
      <c r="B11" s="63" t="s">
        <v>181</v>
      </c>
      <c r="C11" s="14"/>
      <c r="D11" s="14"/>
      <c r="E11" s="14"/>
      <c r="F11" s="15">
        <f t="shared" si="0"/>
        <v>0</v>
      </c>
    </row>
    <row r="12" spans="1:6" x14ac:dyDescent="0.3">
      <c r="A12" s="52" t="s">
        <v>182</v>
      </c>
      <c r="B12" s="63" t="s">
        <v>183</v>
      </c>
      <c r="C12" s="14">
        <v>0</v>
      </c>
      <c r="D12" s="14"/>
      <c r="E12" s="14"/>
      <c r="F12" s="15">
        <f t="shared" si="0"/>
        <v>0</v>
      </c>
    </row>
    <row r="13" spans="1:6" x14ac:dyDescent="0.3">
      <c r="A13" s="52" t="s">
        <v>184</v>
      </c>
      <c r="B13" s="63" t="s">
        <v>185</v>
      </c>
      <c r="C13" s="14">
        <v>353</v>
      </c>
      <c r="D13" s="14"/>
      <c r="E13" s="14"/>
      <c r="F13" s="15">
        <f t="shared" si="0"/>
        <v>353</v>
      </c>
    </row>
    <row r="14" spans="1:6" x14ac:dyDescent="0.3">
      <c r="A14" s="52" t="s">
        <v>186</v>
      </c>
      <c r="B14" s="63" t="s">
        <v>187</v>
      </c>
      <c r="C14" s="14"/>
      <c r="D14" s="14"/>
      <c r="E14" s="14"/>
      <c r="F14" s="15">
        <f t="shared" si="0"/>
        <v>0</v>
      </c>
    </row>
    <row r="15" spans="1:6" hidden="1" x14ac:dyDescent="0.3">
      <c r="A15" s="54" t="s">
        <v>188</v>
      </c>
      <c r="B15" s="63" t="s">
        <v>189</v>
      </c>
      <c r="C15" s="14">
        <v>0</v>
      </c>
      <c r="D15" s="14"/>
      <c r="E15" s="14"/>
      <c r="F15" s="15">
        <f t="shared" si="0"/>
        <v>0</v>
      </c>
    </row>
    <row r="16" spans="1:6" x14ac:dyDescent="0.3">
      <c r="A16" s="54" t="s">
        <v>188</v>
      </c>
      <c r="B16" s="63" t="s">
        <v>189</v>
      </c>
      <c r="C16" s="14">
        <v>245</v>
      </c>
      <c r="D16" s="14"/>
      <c r="E16" s="14"/>
      <c r="F16" s="15">
        <f t="shared" si="0"/>
        <v>245</v>
      </c>
    </row>
    <row r="17" spans="1:7" x14ac:dyDescent="0.3">
      <c r="A17" s="54" t="s">
        <v>190</v>
      </c>
      <c r="B17" s="63" t="s">
        <v>191</v>
      </c>
      <c r="C17" s="14">
        <v>6</v>
      </c>
      <c r="D17" s="14"/>
      <c r="E17" s="14"/>
      <c r="F17" s="15">
        <f t="shared" si="0"/>
        <v>6</v>
      </c>
    </row>
    <row r="18" spans="1:7" hidden="1" x14ac:dyDescent="0.3">
      <c r="A18" s="54" t="s">
        <v>192</v>
      </c>
      <c r="B18" s="63" t="s">
        <v>193</v>
      </c>
      <c r="C18" s="14"/>
      <c r="D18" s="14"/>
      <c r="E18" s="14"/>
      <c r="F18" s="15">
        <f t="shared" si="0"/>
        <v>0</v>
      </c>
    </row>
    <row r="19" spans="1:7" hidden="1" x14ac:dyDescent="0.3">
      <c r="A19" s="54" t="s">
        <v>194</v>
      </c>
      <c r="B19" s="63" t="s">
        <v>195</v>
      </c>
      <c r="C19" s="14"/>
      <c r="D19" s="14"/>
      <c r="E19" s="14"/>
      <c r="F19" s="15">
        <f t="shared" si="0"/>
        <v>0</v>
      </c>
    </row>
    <row r="20" spans="1:7" hidden="1" x14ac:dyDescent="0.3">
      <c r="A20" s="54" t="s">
        <v>196</v>
      </c>
      <c r="B20" s="63" t="s">
        <v>197</v>
      </c>
      <c r="C20" s="14"/>
      <c r="D20" s="14"/>
      <c r="E20" s="14"/>
      <c r="F20" s="15">
        <f t="shared" si="0"/>
        <v>0</v>
      </c>
    </row>
    <row r="21" spans="1:7" x14ac:dyDescent="0.3">
      <c r="A21" s="18" t="s">
        <v>198</v>
      </c>
      <c r="B21" s="19" t="s">
        <v>199</v>
      </c>
      <c r="C21" s="16">
        <f>SUM(C7:C20)</f>
        <v>8552</v>
      </c>
      <c r="D21" s="16">
        <f t="shared" ref="D21:F21" si="1">SUM(D7:D20)</f>
        <v>2936</v>
      </c>
      <c r="E21" s="16">
        <f t="shared" si="1"/>
        <v>0</v>
      </c>
      <c r="F21" s="16">
        <f t="shared" si="1"/>
        <v>11488</v>
      </c>
    </row>
    <row r="22" spans="1:7" x14ac:dyDescent="0.3">
      <c r="A22" s="52" t="s">
        <v>196</v>
      </c>
      <c r="B22" s="63" t="s">
        <v>197</v>
      </c>
      <c r="C22" s="14">
        <v>150</v>
      </c>
      <c r="D22" s="14"/>
      <c r="E22" s="14"/>
      <c r="F22" s="15">
        <f>SUM(C22:E22)</f>
        <v>150</v>
      </c>
    </row>
    <row r="23" spans="1:7" x14ac:dyDescent="0.3">
      <c r="A23" s="54" t="s">
        <v>200</v>
      </c>
      <c r="B23" s="63" t="s">
        <v>201</v>
      </c>
      <c r="C23" s="14"/>
      <c r="D23" s="14">
        <v>4223</v>
      </c>
      <c r="E23" s="14"/>
      <c r="F23" s="15">
        <f t="shared" si="0"/>
        <v>4223</v>
      </c>
    </row>
    <row r="24" spans="1:7" ht="27.6" x14ac:dyDescent="0.3">
      <c r="A24" s="54" t="s">
        <v>202</v>
      </c>
      <c r="B24" s="63" t="s">
        <v>203</v>
      </c>
      <c r="C24" s="14"/>
      <c r="D24" s="14">
        <v>750</v>
      </c>
      <c r="E24" s="14"/>
      <c r="F24" s="15">
        <f t="shared" si="0"/>
        <v>750</v>
      </c>
    </row>
    <row r="25" spans="1:7" x14ac:dyDescent="0.3">
      <c r="A25" s="53" t="s">
        <v>204</v>
      </c>
      <c r="B25" s="63" t="s">
        <v>205</v>
      </c>
      <c r="C25" s="14"/>
      <c r="D25" s="14">
        <v>800</v>
      </c>
      <c r="E25" s="14"/>
      <c r="F25" s="15">
        <f t="shared" si="0"/>
        <v>800</v>
      </c>
    </row>
    <row r="26" spans="1:7" x14ac:dyDescent="0.3">
      <c r="A26" s="7" t="s">
        <v>206</v>
      </c>
      <c r="B26" s="19" t="s">
        <v>207</v>
      </c>
      <c r="C26" s="16">
        <f>SUM(C22:C25)</f>
        <v>150</v>
      </c>
      <c r="D26" s="16">
        <f>SUM(D23:D25)</f>
        <v>5773</v>
      </c>
      <c r="E26" s="16"/>
      <c r="F26" s="17">
        <f>SUM(F22:F25)</f>
        <v>5923</v>
      </c>
    </row>
    <row r="27" spans="1:7" x14ac:dyDescent="0.3">
      <c r="A27" s="18" t="s">
        <v>208</v>
      </c>
      <c r="B27" s="19" t="s">
        <v>209</v>
      </c>
      <c r="C27" s="16">
        <f>C21+C26</f>
        <v>8702</v>
      </c>
      <c r="D27" s="16">
        <f>D21+D26</f>
        <v>8709</v>
      </c>
      <c r="E27" s="16">
        <f>E21+E26</f>
        <v>0</v>
      </c>
      <c r="F27" s="16">
        <f>F21+F26</f>
        <v>17411</v>
      </c>
      <c r="G27" s="106"/>
    </row>
    <row r="28" spans="1:7" x14ac:dyDescent="0.3">
      <c r="A28" s="7" t="s">
        <v>210</v>
      </c>
      <c r="B28" s="19" t="s">
        <v>211</v>
      </c>
      <c r="C28" s="16">
        <v>1668</v>
      </c>
      <c r="D28" s="16">
        <v>1257</v>
      </c>
      <c r="E28" s="16"/>
      <c r="F28" s="16">
        <f>SUM(C28:E28)</f>
        <v>2925</v>
      </c>
      <c r="G28" s="106"/>
    </row>
    <row r="29" spans="1:7" x14ac:dyDescent="0.3">
      <c r="A29" s="54" t="s">
        <v>212</v>
      </c>
      <c r="B29" s="63" t="s">
        <v>213</v>
      </c>
      <c r="C29" s="14">
        <v>200</v>
      </c>
      <c r="D29" s="14" t="s">
        <v>142</v>
      </c>
      <c r="E29" s="14"/>
      <c r="F29" s="15">
        <f>SUM(C29:E29)</f>
        <v>200</v>
      </c>
    </row>
    <row r="30" spans="1:7" x14ac:dyDescent="0.3">
      <c r="A30" s="54" t="s">
        <v>214</v>
      </c>
      <c r="B30" s="63" t="s">
        <v>215</v>
      </c>
      <c r="C30" s="14">
        <v>690</v>
      </c>
      <c r="D30" s="14"/>
      <c r="E30" s="14"/>
      <c r="F30" s="15">
        <f t="shared" ref="F30:F49" si="2">SUM(C30:E30)</f>
        <v>690</v>
      </c>
    </row>
    <row r="31" spans="1:7" hidden="1" x14ac:dyDescent="0.3">
      <c r="A31" s="54" t="s">
        <v>216</v>
      </c>
      <c r="B31" s="63" t="s">
        <v>217</v>
      </c>
      <c r="C31" s="14">
        <v>0</v>
      </c>
      <c r="D31" s="14"/>
      <c r="E31" s="14"/>
      <c r="F31" s="15">
        <f t="shared" si="2"/>
        <v>0</v>
      </c>
    </row>
    <row r="32" spans="1:7" x14ac:dyDescent="0.3">
      <c r="A32" s="7" t="s">
        <v>218</v>
      </c>
      <c r="B32" s="19" t="s">
        <v>219</v>
      </c>
      <c r="C32" s="14">
        <f>SUM(C29:C31)</f>
        <v>890</v>
      </c>
      <c r="D32" s="14"/>
      <c r="E32" s="14"/>
      <c r="F32" s="15">
        <f t="shared" si="2"/>
        <v>890</v>
      </c>
    </row>
    <row r="33" spans="1:6" x14ac:dyDescent="0.3">
      <c r="A33" s="54" t="s">
        <v>220</v>
      </c>
      <c r="B33" s="63" t="s">
        <v>221</v>
      </c>
      <c r="C33" s="14">
        <v>312</v>
      </c>
      <c r="D33" s="14"/>
      <c r="E33" s="14"/>
      <c r="F33" s="15">
        <f t="shared" si="2"/>
        <v>312</v>
      </c>
    </row>
    <row r="34" spans="1:6" x14ac:dyDescent="0.3">
      <c r="A34" s="54" t="s">
        <v>222</v>
      </c>
      <c r="B34" s="63" t="s">
        <v>223</v>
      </c>
      <c r="C34" s="14">
        <v>323</v>
      </c>
      <c r="D34" s="14"/>
      <c r="E34" s="14"/>
      <c r="F34" s="15">
        <f t="shared" si="2"/>
        <v>323</v>
      </c>
    </row>
    <row r="35" spans="1:6" ht="15" customHeight="1" x14ac:dyDescent="0.3">
      <c r="A35" s="7" t="s">
        <v>224</v>
      </c>
      <c r="B35" s="19" t="s">
        <v>225</v>
      </c>
      <c r="C35" s="14">
        <f>SUM(C33:C34)</f>
        <v>635</v>
      </c>
      <c r="D35" s="14"/>
      <c r="E35" s="14"/>
      <c r="F35" s="15">
        <f t="shared" si="2"/>
        <v>635</v>
      </c>
    </row>
    <row r="36" spans="1:6" x14ac:dyDescent="0.3">
      <c r="A36" s="54" t="s">
        <v>226</v>
      </c>
      <c r="B36" s="63" t="s">
        <v>227</v>
      </c>
      <c r="C36" s="14">
        <v>2855</v>
      </c>
      <c r="D36" s="14"/>
      <c r="E36" s="14"/>
      <c r="F36" s="15">
        <f t="shared" si="2"/>
        <v>2855</v>
      </c>
    </row>
    <row r="37" spans="1:6" x14ac:dyDescent="0.3">
      <c r="A37" s="54" t="s">
        <v>228</v>
      </c>
      <c r="B37" s="63" t="s">
        <v>229</v>
      </c>
      <c r="C37" s="14">
        <v>700</v>
      </c>
      <c r="D37" s="14"/>
      <c r="E37" s="14"/>
      <c r="F37" s="15">
        <f t="shared" si="2"/>
        <v>700</v>
      </c>
    </row>
    <row r="38" spans="1:6" x14ac:dyDescent="0.3">
      <c r="A38" s="54" t="s">
        <v>230</v>
      </c>
      <c r="B38" s="63" t="s">
        <v>231</v>
      </c>
      <c r="C38" s="14">
        <v>80</v>
      </c>
      <c r="D38" s="14"/>
      <c r="E38" s="14"/>
      <c r="F38" s="15">
        <f t="shared" si="2"/>
        <v>80</v>
      </c>
    </row>
    <row r="39" spans="1:6" x14ac:dyDescent="0.3">
      <c r="A39" s="54" t="s">
        <v>232</v>
      </c>
      <c r="B39" s="63" t="s">
        <v>233</v>
      </c>
      <c r="C39" s="14">
        <v>1920</v>
      </c>
      <c r="D39" s="14"/>
      <c r="E39" s="14"/>
      <c r="F39" s="15">
        <f t="shared" si="2"/>
        <v>1920</v>
      </c>
    </row>
    <row r="40" spans="1:6" x14ac:dyDescent="0.3">
      <c r="A40" s="64" t="s">
        <v>234</v>
      </c>
      <c r="B40" s="63" t="s">
        <v>235</v>
      </c>
      <c r="C40" s="14"/>
      <c r="D40" s="14"/>
      <c r="E40" s="14"/>
      <c r="F40" s="15">
        <f t="shared" si="2"/>
        <v>0</v>
      </c>
    </row>
    <row r="41" spans="1:6" x14ac:dyDescent="0.3">
      <c r="A41" s="53" t="s">
        <v>236</v>
      </c>
      <c r="B41" s="63" t="s">
        <v>237</v>
      </c>
      <c r="C41" s="14">
        <v>498</v>
      </c>
      <c r="D41" s="14"/>
      <c r="E41" s="14"/>
      <c r="F41" s="15">
        <f t="shared" si="2"/>
        <v>498</v>
      </c>
    </row>
    <row r="42" spans="1:6" x14ac:dyDescent="0.3">
      <c r="A42" s="54" t="s">
        <v>238</v>
      </c>
      <c r="B42" s="63" t="s">
        <v>239</v>
      </c>
      <c r="C42" s="20">
        <v>3878</v>
      </c>
      <c r="D42" s="20"/>
      <c r="E42" s="14"/>
      <c r="F42" s="15">
        <f t="shared" si="2"/>
        <v>3878</v>
      </c>
    </row>
    <row r="43" spans="1:6" x14ac:dyDescent="0.3">
      <c r="A43" s="7" t="s">
        <v>240</v>
      </c>
      <c r="B43" s="19" t="s">
        <v>241</v>
      </c>
      <c r="C43" s="14">
        <f>SUM(C36:C42)</f>
        <v>9931</v>
      </c>
      <c r="D43" s="14">
        <f>SUM(D36:D42)</f>
        <v>0</v>
      </c>
      <c r="E43" s="14"/>
      <c r="F43" s="15">
        <f t="shared" si="2"/>
        <v>9931</v>
      </c>
    </row>
    <row r="44" spans="1:6" x14ac:dyDescent="0.3">
      <c r="A44" s="54" t="s">
        <v>242</v>
      </c>
      <c r="B44" s="63" t="s">
        <v>243</v>
      </c>
      <c r="C44" s="14">
        <v>350</v>
      </c>
      <c r="D44" s="14"/>
      <c r="E44" s="14"/>
      <c r="F44" s="15">
        <f t="shared" si="2"/>
        <v>350</v>
      </c>
    </row>
    <row r="45" spans="1:6" x14ac:dyDescent="0.3">
      <c r="A45" s="54" t="s">
        <v>244</v>
      </c>
      <c r="B45" s="63" t="s">
        <v>245</v>
      </c>
      <c r="C45" s="14">
        <v>100</v>
      </c>
      <c r="D45" s="14"/>
      <c r="E45" s="14"/>
      <c r="F45" s="15">
        <f t="shared" si="2"/>
        <v>100</v>
      </c>
    </row>
    <row r="46" spans="1:6" x14ac:dyDescent="0.3">
      <c r="A46" s="7" t="s">
        <v>246</v>
      </c>
      <c r="B46" s="19" t="s">
        <v>247</v>
      </c>
      <c r="C46" s="14">
        <f>SUM(C44:C45)</f>
        <v>450</v>
      </c>
      <c r="D46" s="14"/>
      <c r="E46" s="14"/>
      <c r="F46" s="15">
        <f t="shared" si="2"/>
        <v>450</v>
      </c>
    </row>
    <row r="47" spans="1:6" x14ac:dyDescent="0.3">
      <c r="A47" s="54" t="s">
        <v>248</v>
      </c>
      <c r="B47" s="63" t="s">
        <v>249</v>
      </c>
      <c r="C47" s="20">
        <v>2632</v>
      </c>
      <c r="D47" s="20"/>
      <c r="E47" s="14"/>
      <c r="F47" s="15">
        <f t="shared" si="2"/>
        <v>2632</v>
      </c>
    </row>
    <row r="48" spans="1:6" x14ac:dyDescent="0.3">
      <c r="A48" s="54" t="s">
        <v>446</v>
      </c>
      <c r="B48" s="63" t="s">
        <v>250</v>
      </c>
      <c r="C48" s="14">
        <v>1021</v>
      </c>
      <c r="D48" s="14"/>
      <c r="E48" s="14"/>
      <c r="F48" s="15">
        <f t="shared" si="2"/>
        <v>1021</v>
      </c>
    </row>
    <row r="49" spans="1:7" x14ac:dyDescent="0.3">
      <c r="A49" s="7" t="s">
        <v>251</v>
      </c>
      <c r="B49" s="19" t="s">
        <v>252</v>
      </c>
      <c r="C49" s="14">
        <f>SUM(C47:C48)</f>
        <v>3653</v>
      </c>
      <c r="D49" s="14">
        <f>SUM(D47:D48)</f>
        <v>0</v>
      </c>
      <c r="E49" s="14"/>
      <c r="F49" s="15">
        <f t="shared" si="2"/>
        <v>3653</v>
      </c>
    </row>
    <row r="50" spans="1:7" x14ac:dyDescent="0.3">
      <c r="A50" s="7" t="s">
        <v>253</v>
      </c>
      <c r="B50" s="19" t="s">
        <v>254</v>
      </c>
      <c r="C50" s="16">
        <f>C32+C35+C43+C46+C49</f>
        <v>15559</v>
      </c>
      <c r="D50" s="16"/>
      <c r="E50" s="16"/>
      <c r="F50" s="16">
        <f>SUM(C50:E50)</f>
        <v>15559</v>
      </c>
      <c r="G50" s="106"/>
    </row>
    <row r="51" spans="1:7" hidden="1" x14ac:dyDescent="0.3">
      <c r="A51" s="55" t="s">
        <v>255</v>
      </c>
      <c r="B51" s="63" t="s">
        <v>256</v>
      </c>
      <c r="C51" s="14"/>
      <c r="D51" s="14"/>
      <c r="E51" s="14"/>
      <c r="F51" s="15"/>
    </row>
    <row r="52" spans="1:7" hidden="1" x14ac:dyDescent="0.3">
      <c r="A52" s="55" t="s">
        <v>257</v>
      </c>
      <c r="B52" s="63" t="s">
        <v>258</v>
      </c>
      <c r="C52" s="14"/>
      <c r="D52" s="14"/>
      <c r="E52" s="14"/>
      <c r="F52" s="15"/>
    </row>
    <row r="53" spans="1:7" hidden="1" x14ac:dyDescent="0.3">
      <c r="A53" s="65" t="s">
        <v>259</v>
      </c>
      <c r="B53" s="63" t="s">
        <v>260</v>
      </c>
      <c r="C53" s="14"/>
      <c r="D53" s="14"/>
      <c r="E53" s="14"/>
      <c r="F53" s="15"/>
    </row>
    <row r="54" spans="1:7" hidden="1" x14ac:dyDescent="0.3">
      <c r="A54" s="65" t="s">
        <v>261</v>
      </c>
      <c r="B54" s="63" t="s">
        <v>262</v>
      </c>
      <c r="C54" s="14"/>
      <c r="D54" s="14"/>
      <c r="E54" s="14"/>
      <c r="F54" s="15"/>
    </row>
    <row r="55" spans="1:7" hidden="1" x14ac:dyDescent="0.3">
      <c r="A55" s="65" t="s">
        <v>263</v>
      </c>
      <c r="B55" s="63" t="s">
        <v>264</v>
      </c>
      <c r="C55" s="14"/>
      <c r="D55" s="14"/>
      <c r="E55" s="14"/>
      <c r="F55" s="15"/>
    </row>
    <row r="56" spans="1:7" hidden="1" x14ac:dyDescent="0.3">
      <c r="A56" s="55" t="s">
        <v>265</v>
      </c>
      <c r="B56" s="63" t="s">
        <v>266</v>
      </c>
      <c r="C56" s="14"/>
      <c r="D56" s="14"/>
      <c r="E56" s="14"/>
      <c r="F56" s="15"/>
    </row>
    <row r="57" spans="1:7" hidden="1" x14ac:dyDescent="0.3">
      <c r="A57" s="55" t="s">
        <v>267</v>
      </c>
      <c r="B57" s="63" t="s">
        <v>268</v>
      </c>
      <c r="C57" s="14"/>
      <c r="D57" s="14"/>
      <c r="E57" s="14"/>
      <c r="F57" s="15"/>
    </row>
    <row r="58" spans="1:7" x14ac:dyDescent="0.3">
      <c r="A58" s="55" t="s">
        <v>267</v>
      </c>
      <c r="B58" s="63" t="s">
        <v>268</v>
      </c>
      <c r="C58" s="14"/>
      <c r="D58" s="14"/>
      <c r="E58" s="14"/>
      <c r="F58" s="15">
        <f>SUM(C58:E58)</f>
        <v>0</v>
      </c>
    </row>
    <row r="59" spans="1:7" x14ac:dyDescent="0.3">
      <c r="A59" s="55" t="s">
        <v>269</v>
      </c>
      <c r="B59" s="63" t="s">
        <v>270</v>
      </c>
      <c r="C59" s="14"/>
      <c r="D59" s="14">
        <v>800</v>
      </c>
      <c r="E59" s="14"/>
      <c r="F59" s="15">
        <v>800</v>
      </c>
    </row>
    <row r="60" spans="1:7" x14ac:dyDescent="0.3">
      <c r="A60" s="10" t="s">
        <v>271</v>
      </c>
      <c r="B60" s="19" t="s">
        <v>272</v>
      </c>
      <c r="C60" s="16">
        <f>SUM(C58:C59)</f>
        <v>0</v>
      </c>
      <c r="D60" s="16">
        <f t="shared" ref="D60:F60" si="3">SUM(D58:D59)</f>
        <v>800</v>
      </c>
      <c r="E60" s="16">
        <f t="shared" si="3"/>
        <v>0</v>
      </c>
      <c r="F60" s="16">
        <f t="shared" si="3"/>
        <v>800</v>
      </c>
    </row>
    <row r="61" spans="1:7" hidden="1" x14ac:dyDescent="0.3">
      <c r="A61" s="66" t="s">
        <v>273</v>
      </c>
      <c r="B61" s="63" t="s">
        <v>274</v>
      </c>
      <c r="C61" s="14"/>
      <c r="D61" s="14"/>
      <c r="E61" s="14"/>
      <c r="F61" s="17">
        <f t="shared" ref="F61:F66" si="4">SUM(C61:E61)</f>
        <v>0</v>
      </c>
    </row>
    <row r="62" spans="1:7" hidden="1" x14ac:dyDescent="0.3">
      <c r="A62" s="66" t="s">
        <v>275</v>
      </c>
      <c r="B62" s="63" t="s">
        <v>276</v>
      </c>
      <c r="C62" s="14"/>
      <c r="D62" s="14"/>
      <c r="E62" s="14"/>
      <c r="F62" s="17">
        <f t="shared" si="4"/>
        <v>0</v>
      </c>
    </row>
    <row r="63" spans="1:7" ht="27.6" hidden="1" x14ac:dyDescent="0.3">
      <c r="A63" s="66" t="s">
        <v>277</v>
      </c>
      <c r="B63" s="63" t="s">
        <v>278</v>
      </c>
      <c r="C63" s="14"/>
      <c r="D63" s="14"/>
      <c r="E63" s="14"/>
      <c r="F63" s="17">
        <f t="shared" si="4"/>
        <v>0</v>
      </c>
    </row>
    <row r="64" spans="1:7" ht="27.6" hidden="1" x14ac:dyDescent="0.3">
      <c r="A64" s="66" t="s">
        <v>279</v>
      </c>
      <c r="B64" s="63" t="s">
        <v>280</v>
      </c>
      <c r="C64" s="14"/>
      <c r="D64" s="14"/>
      <c r="E64" s="14"/>
      <c r="F64" s="17">
        <f t="shared" si="4"/>
        <v>0</v>
      </c>
    </row>
    <row r="65" spans="1:7" ht="27.6" hidden="1" x14ac:dyDescent="0.3">
      <c r="A65" s="66" t="s">
        <v>281</v>
      </c>
      <c r="B65" s="63" t="s">
        <v>282</v>
      </c>
      <c r="C65" s="14"/>
      <c r="D65" s="14"/>
      <c r="E65" s="14"/>
      <c r="F65" s="17">
        <f t="shared" si="4"/>
        <v>0</v>
      </c>
    </row>
    <row r="66" spans="1:7" x14ac:dyDescent="0.3">
      <c r="A66" s="66" t="s">
        <v>283</v>
      </c>
      <c r="B66" s="63" t="s">
        <v>284</v>
      </c>
      <c r="C66" s="14"/>
      <c r="D66" s="14"/>
      <c r="E66" s="14"/>
      <c r="F66" s="17">
        <f t="shared" si="4"/>
        <v>0</v>
      </c>
    </row>
    <row r="67" spans="1:7" x14ac:dyDescent="0.3">
      <c r="A67" s="66" t="s">
        <v>285</v>
      </c>
      <c r="B67" s="63" t="s">
        <v>286</v>
      </c>
      <c r="C67" s="20">
        <v>3402</v>
      </c>
      <c r="D67" s="14"/>
      <c r="E67" s="14"/>
      <c r="F67" s="15">
        <f>SUM(C67:E67)</f>
        <v>3402</v>
      </c>
      <c r="G67" s="106"/>
    </row>
    <row r="68" spans="1:7" ht="27.6" hidden="1" x14ac:dyDescent="0.3">
      <c r="A68" s="66" t="s">
        <v>287</v>
      </c>
      <c r="B68" s="63" t="s">
        <v>288</v>
      </c>
      <c r="C68" s="14"/>
      <c r="D68" s="14"/>
      <c r="E68" s="14"/>
      <c r="F68" s="15">
        <f t="shared" ref="F68:F75" si="5">SUM(C68:E68)</f>
        <v>0</v>
      </c>
    </row>
    <row r="69" spans="1:7" ht="27.6" hidden="1" x14ac:dyDescent="0.3">
      <c r="A69" s="66" t="s">
        <v>289</v>
      </c>
      <c r="B69" s="63" t="s">
        <v>290</v>
      </c>
      <c r="C69" s="14"/>
      <c r="D69" s="14"/>
      <c r="E69" s="14"/>
      <c r="F69" s="15">
        <f t="shared" si="5"/>
        <v>0</v>
      </c>
    </row>
    <row r="70" spans="1:7" hidden="1" x14ac:dyDescent="0.3">
      <c r="A70" s="66" t="s">
        <v>291</v>
      </c>
      <c r="B70" s="63" t="s">
        <v>292</v>
      </c>
      <c r="C70" s="14"/>
      <c r="D70" s="14"/>
      <c r="E70" s="14"/>
      <c r="F70" s="15">
        <f t="shared" si="5"/>
        <v>0</v>
      </c>
    </row>
    <row r="71" spans="1:7" hidden="1" x14ac:dyDescent="0.3">
      <c r="A71" s="67" t="s">
        <v>293</v>
      </c>
      <c r="B71" s="63" t="s">
        <v>294</v>
      </c>
      <c r="C71" s="14"/>
      <c r="D71" s="14"/>
      <c r="E71" s="14"/>
      <c r="F71" s="15">
        <f t="shared" si="5"/>
        <v>0</v>
      </c>
    </row>
    <row r="72" spans="1:7" x14ac:dyDescent="0.3">
      <c r="A72" s="66" t="s">
        <v>295</v>
      </c>
      <c r="B72" s="63" t="s">
        <v>296</v>
      </c>
      <c r="C72" s="14"/>
      <c r="D72" s="14">
        <v>400</v>
      </c>
      <c r="E72" s="14"/>
      <c r="F72" s="15">
        <f t="shared" si="5"/>
        <v>400</v>
      </c>
      <c r="G72" s="57" t="s">
        <v>449</v>
      </c>
    </row>
    <row r="73" spans="1:7" x14ac:dyDescent="0.3">
      <c r="A73" s="67" t="s">
        <v>297</v>
      </c>
      <c r="B73" s="63" t="s">
        <v>298</v>
      </c>
      <c r="C73" s="20">
        <v>7855</v>
      </c>
      <c r="D73" s="20"/>
      <c r="E73" s="20"/>
      <c r="F73" s="20">
        <f>SUM(C73:E73)</f>
        <v>7855</v>
      </c>
    </row>
    <row r="74" spans="1:7" x14ac:dyDescent="0.3">
      <c r="A74" s="67" t="s">
        <v>299</v>
      </c>
      <c r="B74" s="63" t="s">
        <v>298</v>
      </c>
      <c r="C74" s="20"/>
      <c r="D74" s="14"/>
      <c r="E74" s="14"/>
      <c r="F74" s="15">
        <f t="shared" si="5"/>
        <v>0</v>
      </c>
    </row>
    <row r="75" spans="1:7" ht="43.5" hidden="1" customHeight="1" x14ac:dyDescent="0.3">
      <c r="A75" s="48" t="s">
        <v>1</v>
      </c>
      <c r="B75" s="49" t="s">
        <v>171</v>
      </c>
      <c r="C75" s="68" t="s">
        <v>3</v>
      </c>
      <c r="D75" s="68" t="s">
        <v>4</v>
      </c>
      <c r="E75" s="68" t="s">
        <v>5</v>
      </c>
      <c r="F75" s="15">
        <f t="shared" si="5"/>
        <v>0</v>
      </c>
    </row>
    <row r="76" spans="1:7" x14ac:dyDescent="0.3">
      <c r="A76" s="10" t="s">
        <v>300</v>
      </c>
      <c r="B76" s="19" t="s">
        <v>301</v>
      </c>
      <c r="C76" s="16">
        <f>SUM(C61:C74)</f>
        <v>11257</v>
      </c>
      <c r="D76" s="16">
        <f t="shared" ref="D76:E76" si="6">SUM(D61:D74)</f>
        <v>400</v>
      </c>
      <c r="E76" s="16">
        <f t="shared" si="6"/>
        <v>0</v>
      </c>
      <c r="F76" s="16">
        <f>SUM(F61:F74)</f>
        <v>11657</v>
      </c>
    </row>
    <row r="77" spans="1:7" x14ac:dyDescent="0.3">
      <c r="A77" s="153" t="s">
        <v>302</v>
      </c>
      <c r="B77" s="154"/>
      <c r="C77" s="155">
        <f>SUM(C27+C28+C50+C60+C76)</f>
        <v>37186</v>
      </c>
      <c r="D77" s="155">
        <f>SUM(D27+D28+D50+D60+D76)</f>
        <v>11166</v>
      </c>
      <c r="E77" s="155">
        <f>SUM(E27+E28+E50+E60+E76)</f>
        <v>0</v>
      </c>
      <c r="F77" s="155">
        <f>SUM(F27+F28+F50+F60+E73+F76)</f>
        <v>48352</v>
      </c>
    </row>
    <row r="78" spans="1:7" x14ac:dyDescent="0.3">
      <c r="A78" s="69" t="s">
        <v>303</v>
      </c>
      <c r="B78" s="63" t="s">
        <v>304</v>
      </c>
      <c r="C78" s="14"/>
      <c r="D78" s="20">
        <v>940</v>
      </c>
      <c r="E78" s="14"/>
      <c r="F78" s="15">
        <f>SUM(C78:E78)</f>
        <v>940</v>
      </c>
    </row>
    <row r="79" spans="1:7" x14ac:dyDescent="0.3">
      <c r="A79" s="69" t="s">
        <v>305</v>
      </c>
      <c r="B79" s="63" t="s">
        <v>306</v>
      </c>
      <c r="C79" s="14"/>
      <c r="D79" s="20">
        <v>46704</v>
      </c>
      <c r="E79" s="14"/>
      <c r="F79" s="15">
        <f>SUM(C79:E79)</f>
        <v>46704</v>
      </c>
      <c r="G79" s="106"/>
    </row>
    <row r="80" spans="1:7" hidden="1" x14ac:dyDescent="0.3">
      <c r="A80" s="69"/>
      <c r="B80" s="63"/>
      <c r="C80" s="14"/>
      <c r="D80" s="20"/>
      <c r="E80" s="14"/>
      <c r="F80" s="15">
        <f t="shared" ref="F80:F87" si="7">SUM(C80:E80)</f>
        <v>0</v>
      </c>
    </row>
    <row r="81" spans="1:6" x14ac:dyDescent="0.3">
      <c r="A81" s="69" t="s">
        <v>307</v>
      </c>
      <c r="B81" s="63" t="s">
        <v>308</v>
      </c>
      <c r="C81" s="14"/>
      <c r="D81" s="20"/>
      <c r="E81" s="14"/>
      <c r="F81" s="15">
        <f t="shared" si="7"/>
        <v>0</v>
      </c>
    </row>
    <row r="82" spans="1:6" ht="43.5" hidden="1" customHeight="1" x14ac:dyDescent="0.3">
      <c r="A82" s="48" t="s">
        <v>1</v>
      </c>
      <c r="B82" s="49" t="s">
        <v>171</v>
      </c>
      <c r="C82" s="68" t="s">
        <v>3</v>
      </c>
      <c r="D82" s="70" t="s">
        <v>4</v>
      </c>
      <c r="E82" s="68" t="s">
        <v>5</v>
      </c>
      <c r="F82" s="15">
        <f t="shared" si="7"/>
        <v>0</v>
      </c>
    </row>
    <row r="83" spans="1:6" hidden="1" x14ac:dyDescent="0.3">
      <c r="A83" s="69"/>
      <c r="B83" s="63" t="s">
        <v>306</v>
      </c>
      <c r="C83" s="14"/>
      <c r="D83" s="20"/>
      <c r="E83" s="14"/>
      <c r="F83" s="15">
        <f t="shared" si="7"/>
        <v>0</v>
      </c>
    </row>
    <row r="84" spans="1:6" x14ac:dyDescent="0.3">
      <c r="A84" s="69" t="s">
        <v>309</v>
      </c>
      <c r="B84" s="63" t="s">
        <v>310</v>
      </c>
      <c r="C84" s="14"/>
      <c r="D84" s="20">
        <v>13917</v>
      </c>
      <c r="E84" s="14"/>
      <c r="F84" s="15">
        <f t="shared" si="7"/>
        <v>13917</v>
      </c>
    </row>
    <row r="85" spans="1:6" hidden="1" x14ac:dyDescent="0.3">
      <c r="A85" s="53"/>
      <c r="B85" s="63" t="s">
        <v>311</v>
      </c>
      <c r="C85" s="14"/>
      <c r="D85" s="20"/>
      <c r="E85" s="14"/>
      <c r="F85" s="15">
        <f t="shared" si="7"/>
        <v>0</v>
      </c>
    </row>
    <row r="86" spans="1:6" hidden="1" x14ac:dyDescent="0.3">
      <c r="A86" s="53"/>
      <c r="B86" s="63" t="s">
        <v>312</v>
      </c>
      <c r="C86" s="14"/>
      <c r="D86" s="20"/>
      <c r="E86" s="14"/>
      <c r="F86" s="15">
        <f t="shared" si="7"/>
        <v>0</v>
      </c>
    </row>
    <row r="87" spans="1:6" x14ac:dyDescent="0.3">
      <c r="A87" s="53" t="s">
        <v>313</v>
      </c>
      <c r="B87" s="63" t="s">
        <v>314</v>
      </c>
      <c r="C87" s="14"/>
      <c r="D87" s="20">
        <v>16586</v>
      </c>
      <c r="E87" s="14"/>
      <c r="F87" s="15">
        <f t="shared" si="7"/>
        <v>16586</v>
      </c>
    </row>
    <row r="88" spans="1:6" ht="43.5" hidden="1" customHeight="1" x14ac:dyDescent="0.3">
      <c r="A88" s="48" t="s">
        <v>1</v>
      </c>
      <c r="B88" s="49" t="s">
        <v>171</v>
      </c>
      <c r="C88" s="68" t="s">
        <v>3</v>
      </c>
      <c r="D88" s="68" t="s">
        <v>4</v>
      </c>
      <c r="E88" s="68" t="s">
        <v>5</v>
      </c>
      <c r="F88" s="70" t="s">
        <v>6</v>
      </c>
    </row>
    <row r="89" spans="1:6" x14ac:dyDescent="0.3">
      <c r="A89" s="8" t="s">
        <v>315</v>
      </c>
      <c r="B89" s="19" t="s">
        <v>316</v>
      </c>
      <c r="C89" s="16"/>
      <c r="D89" s="16">
        <f>SUM(D78:D88)</f>
        <v>78147</v>
      </c>
      <c r="E89" s="16">
        <f>SUM(E78:E87)</f>
        <v>0</v>
      </c>
      <c r="F89" s="16">
        <f>SUM(F78:F88)</f>
        <v>78147</v>
      </c>
    </row>
    <row r="90" spans="1:6" x14ac:dyDescent="0.3">
      <c r="A90" s="55" t="s">
        <v>317</v>
      </c>
      <c r="B90" s="63" t="s">
        <v>318</v>
      </c>
      <c r="C90" s="14"/>
      <c r="D90" s="20">
        <v>30294</v>
      </c>
      <c r="E90" s="14"/>
      <c r="F90" s="15">
        <f>SUM(D90:E90)</f>
        <v>30294</v>
      </c>
    </row>
    <row r="91" spans="1:6" hidden="1" x14ac:dyDescent="0.3">
      <c r="A91" s="55" t="s">
        <v>319</v>
      </c>
      <c r="B91" s="63" t="s">
        <v>320</v>
      </c>
      <c r="C91" s="14"/>
      <c r="D91" s="14"/>
      <c r="E91" s="14"/>
      <c r="F91" s="15">
        <f t="shared" ref="F91:F92" si="8">SUM(C91:E91)</f>
        <v>0</v>
      </c>
    </row>
    <row r="92" spans="1:6" hidden="1" x14ac:dyDescent="0.3">
      <c r="A92" s="55" t="s">
        <v>321</v>
      </c>
      <c r="B92" s="63" t="s">
        <v>322</v>
      </c>
      <c r="C92" s="14"/>
      <c r="D92" s="14"/>
      <c r="E92" s="14"/>
      <c r="F92" s="15">
        <f t="shared" si="8"/>
        <v>0</v>
      </c>
    </row>
    <row r="93" spans="1:6" x14ac:dyDescent="0.3">
      <c r="A93" s="55" t="s">
        <v>323</v>
      </c>
      <c r="B93" s="63" t="s">
        <v>324</v>
      </c>
      <c r="C93" s="14"/>
      <c r="D93" s="20">
        <v>8179</v>
      </c>
      <c r="E93" s="14"/>
      <c r="F93" s="15">
        <f>SUM(D93:E93)</f>
        <v>8179</v>
      </c>
    </row>
    <row r="94" spans="1:6" x14ac:dyDescent="0.3">
      <c r="A94" s="10" t="s">
        <v>325</v>
      </c>
      <c r="B94" s="19" t="s">
        <v>326</v>
      </c>
      <c r="C94" s="16">
        <f>SUM(C90:C93)</f>
        <v>0</v>
      </c>
      <c r="D94" s="16">
        <f>SUM(D90:D93)</f>
        <v>38473</v>
      </c>
      <c r="E94" s="16">
        <f>SUM(E90:E93)</f>
        <v>0</v>
      </c>
      <c r="F94" s="16">
        <f>SUM(F90:F93)</f>
        <v>38473</v>
      </c>
    </row>
    <row r="95" spans="1:6" ht="27.6" hidden="1" x14ac:dyDescent="0.3">
      <c r="A95" s="55" t="s">
        <v>327</v>
      </c>
      <c r="B95" s="63" t="s">
        <v>328</v>
      </c>
      <c r="C95" s="14"/>
      <c r="D95" s="14"/>
      <c r="E95" s="14"/>
      <c r="F95" s="15"/>
    </row>
    <row r="96" spans="1:6" ht="27.6" hidden="1" x14ac:dyDescent="0.3">
      <c r="A96" s="55" t="s">
        <v>329</v>
      </c>
      <c r="B96" s="63" t="s">
        <v>330</v>
      </c>
      <c r="C96" s="14"/>
      <c r="D96" s="14"/>
      <c r="E96" s="14"/>
      <c r="F96" s="15"/>
    </row>
    <row r="97" spans="1:25" ht="27.6" hidden="1" x14ac:dyDescent="0.3">
      <c r="A97" s="55" t="s">
        <v>331</v>
      </c>
      <c r="B97" s="63" t="s">
        <v>332</v>
      </c>
      <c r="C97" s="14"/>
      <c r="D97" s="14"/>
      <c r="E97" s="14"/>
      <c r="F97" s="15"/>
    </row>
    <row r="98" spans="1:25" hidden="1" x14ac:dyDescent="0.3">
      <c r="A98" s="55" t="s">
        <v>333</v>
      </c>
      <c r="B98" s="63" t="s">
        <v>334</v>
      </c>
      <c r="C98" s="14"/>
      <c r="D98" s="14"/>
      <c r="E98" s="14"/>
      <c r="F98" s="15"/>
    </row>
    <row r="99" spans="1:25" ht="27.6" hidden="1" x14ac:dyDescent="0.3">
      <c r="A99" s="55" t="s">
        <v>335</v>
      </c>
      <c r="B99" s="63" t="s">
        <v>336</v>
      </c>
      <c r="C99" s="14"/>
      <c r="D99" s="14"/>
      <c r="E99" s="14"/>
      <c r="F99" s="15"/>
    </row>
    <row r="100" spans="1:25" x14ac:dyDescent="0.3">
      <c r="A100" s="55" t="s">
        <v>506</v>
      </c>
      <c r="B100" s="63" t="s">
        <v>334</v>
      </c>
      <c r="C100" s="14"/>
      <c r="D100" s="14">
        <v>151</v>
      </c>
      <c r="E100" s="14"/>
      <c r="F100" s="15">
        <f>SUM(D100:E100)</f>
        <v>151</v>
      </c>
    </row>
    <row r="101" spans="1:25" ht="27.6" x14ac:dyDescent="0.3">
      <c r="A101" s="55" t="s">
        <v>447</v>
      </c>
      <c r="B101" s="63" t="s">
        <v>337</v>
      </c>
      <c r="C101" s="14"/>
      <c r="D101" s="14">
        <v>1591</v>
      </c>
      <c r="E101" s="14"/>
      <c r="F101" s="15">
        <f>SUM(D101:E101)</f>
        <v>1591</v>
      </c>
      <c r="G101" s="106"/>
    </row>
    <row r="102" spans="1:25" x14ac:dyDescent="0.3">
      <c r="A102" s="55" t="s">
        <v>338</v>
      </c>
      <c r="B102" s="63" t="s">
        <v>339</v>
      </c>
      <c r="C102" s="14"/>
      <c r="D102" s="14">
        <v>100</v>
      </c>
      <c r="E102" s="14"/>
      <c r="F102" s="15">
        <f>SUM(D102:E102)</f>
        <v>100</v>
      </c>
    </row>
    <row r="103" spans="1:25" x14ac:dyDescent="0.3">
      <c r="A103" s="55" t="s">
        <v>340</v>
      </c>
      <c r="B103" s="63" t="s">
        <v>341</v>
      </c>
      <c r="C103" s="14"/>
      <c r="D103" s="14">
        <v>497</v>
      </c>
      <c r="E103" s="14"/>
      <c r="F103" s="15">
        <f>SUM(C103:E103)</f>
        <v>497</v>
      </c>
    </row>
    <row r="104" spans="1:25" x14ac:dyDescent="0.3">
      <c r="A104" s="10" t="s">
        <v>342</v>
      </c>
      <c r="B104" s="19" t="s">
        <v>343</v>
      </c>
      <c r="C104" s="16"/>
      <c r="D104" s="16">
        <f>SUM(D95:D103)</f>
        <v>2339</v>
      </c>
      <c r="E104" s="16">
        <f>SUM(E95:E103)</f>
        <v>0</v>
      </c>
      <c r="F104" s="16">
        <f>SUM(F95:F103)</f>
        <v>2339</v>
      </c>
    </row>
    <row r="105" spans="1:25" x14ac:dyDescent="0.3">
      <c r="A105" s="153" t="s">
        <v>344</v>
      </c>
      <c r="B105" s="154"/>
      <c r="C105" s="155">
        <f>SUM(C89+C94+C104)</f>
        <v>0</v>
      </c>
      <c r="D105" s="155">
        <f>SUM(D89+D94+D104)</f>
        <v>118959</v>
      </c>
      <c r="E105" s="155">
        <f>SUM(E89+E94+E104)</f>
        <v>0</v>
      </c>
      <c r="F105" s="155">
        <f>SUM(F89+F94+F104)</f>
        <v>118959</v>
      </c>
    </row>
    <row r="106" spans="1:25" x14ac:dyDescent="0.3">
      <c r="A106" s="71" t="s">
        <v>345</v>
      </c>
      <c r="B106" s="21" t="s">
        <v>346</v>
      </c>
      <c r="C106" s="16">
        <f>SUM(C77+C105)</f>
        <v>37186</v>
      </c>
      <c r="D106" s="16">
        <f>SUM(D77+D105)</f>
        <v>130125</v>
      </c>
      <c r="E106" s="14"/>
      <c r="F106" s="17">
        <f>SUM(C106:E106)</f>
        <v>167311</v>
      </c>
    </row>
    <row r="107" spans="1:25" hidden="1" x14ac:dyDescent="0.3">
      <c r="A107" s="55" t="s">
        <v>347</v>
      </c>
      <c r="B107" s="54" t="s">
        <v>348</v>
      </c>
      <c r="C107" s="72"/>
      <c r="D107" s="72"/>
      <c r="E107" s="72"/>
      <c r="F107" s="72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4"/>
      <c r="Y107" s="74"/>
    </row>
    <row r="108" spans="1:25" hidden="1" x14ac:dyDescent="0.3">
      <c r="A108" s="55" t="s">
        <v>349</v>
      </c>
      <c r="B108" s="54" t="s">
        <v>350</v>
      </c>
      <c r="C108" s="72"/>
      <c r="D108" s="72"/>
      <c r="E108" s="72"/>
      <c r="F108" s="72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4"/>
      <c r="Y108" s="74"/>
    </row>
    <row r="109" spans="1:25" hidden="1" x14ac:dyDescent="0.3">
      <c r="A109" s="55" t="s">
        <v>351</v>
      </c>
      <c r="B109" s="54" t="s">
        <v>352</v>
      </c>
      <c r="C109" s="72"/>
      <c r="D109" s="72"/>
      <c r="E109" s="72"/>
      <c r="F109" s="72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4"/>
      <c r="Y109" s="74"/>
    </row>
    <row r="110" spans="1:25" hidden="1" x14ac:dyDescent="0.3">
      <c r="A110" s="10" t="s">
        <v>353</v>
      </c>
      <c r="B110" s="7" t="s">
        <v>354</v>
      </c>
      <c r="C110" s="75"/>
      <c r="D110" s="75"/>
      <c r="E110" s="75"/>
      <c r="F110" s="75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4"/>
      <c r="Y110" s="74"/>
    </row>
    <row r="111" spans="1:25" hidden="1" x14ac:dyDescent="0.3">
      <c r="A111" s="56" t="s">
        <v>355</v>
      </c>
      <c r="B111" s="54" t="s">
        <v>356</v>
      </c>
      <c r="C111" s="77"/>
      <c r="D111" s="77"/>
      <c r="E111" s="77"/>
      <c r="F111" s="77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4"/>
      <c r="Y111" s="74"/>
    </row>
    <row r="112" spans="1:25" hidden="1" x14ac:dyDescent="0.3">
      <c r="A112" s="56" t="s">
        <v>357</v>
      </c>
      <c r="B112" s="54" t="s">
        <v>358</v>
      </c>
      <c r="C112" s="77"/>
      <c r="D112" s="77"/>
      <c r="E112" s="77"/>
      <c r="F112" s="77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4"/>
      <c r="Y112" s="74"/>
    </row>
    <row r="113" spans="1:25" hidden="1" x14ac:dyDescent="0.3">
      <c r="A113" s="55" t="s">
        <v>359</v>
      </c>
      <c r="B113" s="54" t="s">
        <v>360</v>
      </c>
      <c r="C113" s="72"/>
      <c r="D113" s="72"/>
      <c r="E113" s="72"/>
      <c r="F113" s="72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4"/>
      <c r="Y113" s="74"/>
    </row>
    <row r="114" spans="1:25" hidden="1" x14ac:dyDescent="0.3">
      <c r="A114" s="55" t="s">
        <v>361</v>
      </c>
      <c r="B114" s="54" t="s">
        <v>362</v>
      </c>
      <c r="C114" s="72"/>
      <c r="D114" s="72"/>
      <c r="E114" s="72"/>
      <c r="F114" s="72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4"/>
      <c r="Y114" s="74"/>
    </row>
    <row r="115" spans="1:25" hidden="1" x14ac:dyDescent="0.3">
      <c r="A115" s="23" t="s">
        <v>363</v>
      </c>
      <c r="B115" s="7" t="s">
        <v>364</v>
      </c>
      <c r="C115" s="22"/>
      <c r="D115" s="22"/>
      <c r="E115" s="22"/>
      <c r="F115" s="22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4"/>
      <c r="Y115" s="74"/>
    </row>
    <row r="116" spans="1:25" hidden="1" x14ac:dyDescent="0.3">
      <c r="A116" s="56" t="s">
        <v>365</v>
      </c>
      <c r="B116" s="54" t="s">
        <v>366</v>
      </c>
      <c r="C116" s="77"/>
      <c r="D116" s="77"/>
      <c r="E116" s="77"/>
      <c r="F116" s="77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4"/>
      <c r="Y116" s="74"/>
    </row>
    <row r="117" spans="1:25" hidden="1" x14ac:dyDescent="0.3">
      <c r="A117" s="56" t="s">
        <v>367</v>
      </c>
      <c r="B117" s="54" t="s">
        <v>368</v>
      </c>
      <c r="C117" s="77"/>
      <c r="D117" s="77"/>
      <c r="E117" s="77"/>
      <c r="F117" s="77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4"/>
      <c r="Y117" s="74"/>
    </row>
    <row r="118" spans="1:25" x14ac:dyDescent="0.3">
      <c r="A118" s="23" t="s">
        <v>140</v>
      </c>
      <c r="B118" s="7" t="s">
        <v>368</v>
      </c>
      <c r="C118" s="22">
        <v>873</v>
      </c>
      <c r="D118" s="77"/>
      <c r="E118" s="77"/>
      <c r="F118" s="22">
        <f>SUM(C118:E118)</f>
        <v>873</v>
      </c>
      <c r="G118" s="107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4"/>
      <c r="Y118" s="74"/>
    </row>
    <row r="119" spans="1:25" hidden="1" x14ac:dyDescent="0.3">
      <c r="A119" s="23" t="s">
        <v>369</v>
      </c>
      <c r="B119" s="7" t="s">
        <v>370</v>
      </c>
      <c r="C119" s="77"/>
      <c r="D119" s="77"/>
      <c r="E119" s="77"/>
      <c r="F119" s="77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4"/>
      <c r="Y119" s="74"/>
    </row>
    <row r="120" spans="1:25" hidden="1" x14ac:dyDescent="0.3">
      <c r="A120" s="56" t="s">
        <v>371</v>
      </c>
      <c r="B120" s="54" t="s">
        <v>372</v>
      </c>
      <c r="C120" s="77"/>
      <c r="D120" s="77"/>
      <c r="E120" s="77"/>
      <c r="F120" s="77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4"/>
      <c r="Y120" s="74"/>
    </row>
    <row r="121" spans="1:25" hidden="1" x14ac:dyDescent="0.3">
      <c r="A121" s="56" t="s">
        <v>373</v>
      </c>
      <c r="B121" s="54" t="s">
        <v>374</v>
      </c>
      <c r="C121" s="77"/>
      <c r="D121" s="77"/>
      <c r="E121" s="77"/>
      <c r="F121" s="77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4"/>
      <c r="Y121" s="74"/>
    </row>
    <row r="122" spans="1:25" hidden="1" x14ac:dyDescent="0.3">
      <c r="A122" s="56" t="s">
        <v>375</v>
      </c>
      <c r="B122" s="54" t="s">
        <v>376</v>
      </c>
      <c r="C122" s="77"/>
      <c r="D122" s="77"/>
      <c r="E122" s="77"/>
      <c r="F122" s="77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4"/>
      <c r="Y122" s="74"/>
    </row>
    <row r="123" spans="1:25" hidden="1" x14ac:dyDescent="0.3">
      <c r="A123" s="23" t="s">
        <v>377</v>
      </c>
      <c r="B123" s="7" t="s">
        <v>378</v>
      </c>
      <c r="C123" s="22"/>
      <c r="D123" s="22"/>
      <c r="E123" s="22"/>
      <c r="F123" s="22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4"/>
      <c r="Y123" s="74"/>
    </row>
    <row r="124" spans="1:25" hidden="1" x14ac:dyDescent="0.3">
      <c r="A124" s="56" t="s">
        <v>379</v>
      </c>
      <c r="B124" s="54" t="s">
        <v>380</v>
      </c>
      <c r="C124" s="77"/>
      <c r="D124" s="77"/>
      <c r="E124" s="77"/>
      <c r="F124" s="77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4"/>
      <c r="Y124" s="74"/>
    </row>
    <row r="125" spans="1:25" hidden="1" x14ac:dyDescent="0.3">
      <c r="A125" s="55" t="s">
        <v>381</v>
      </c>
      <c r="B125" s="54" t="s">
        <v>382</v>
      </c>
      <c r="C125" s="72"/>
      <c r="D125" s="72"/>
      <c r="E125" s="72"/>
      <c r="F125" s="72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4"/>
      <c r="Y125" s="74"/>
    </row>
    <row r="126" spans="1:25" hidden="1" x14ac:dyDescent="0.3">
      <c r="A126" s="56" t="s">
        <v>383</v>
      </c>
      <c r="B126" s="54" t="s">
        <v>384</v>
      </c>
      <c r="C126" s="77"/>
      <c r="D126" s="77"/>
      <c r="E126" s="77"/>
      <c r="F126" s="77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4"/>
      <c r="Y126" s="74"/>
    </row>
    <row r="127" spans="1:25" hidden="1" x14ac:dyDescent="0.3">
      <c r="A127" s="56" t="s">
        <v>385</v>
      </c>
      <c r="B127" s="54" t="s">
        <v>386</v>
      </c>
      <c r="C127" s="77"/>
      <c r="D127" s="77"/>
      <c r="E127" s="77"/>
      <c r="F127" s="77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4"/>
      <c r="Y127" s="74"/>
    </row>
    <row r="128" spans="1:25" hidden="1" x14ac:dyDescent="0.3">
      <c r="A128" s="23" t="s">
        <v>387</v>
      </c>
      <c r="B128" s="7" t="s">
        <v>388</v>
      </c>
      <c r="C128" s="22"/>
      <c r="D128" s="22"/>
      <c r="E128" s="22"/>
      <c r="F128" s="22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4"/>
      <c r="Y128" s="74"/>
    </row>
    <row r="129" spans="1:25" hidden="1" x14ac:dyDescent="0.3">
      <c r="A129" s="55" t="s">
        <v>389</v>
      </c>
      <c r="B129" s="54" t="s">
        <v>390</v>
      </c>
      <c r="C129" s="72"/>
      <c r="D129" s="72"/>
      <c r="E129" s="72"/>
      <c r="F129" s="72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4"/>
      <c r="Y129" s="74"/>
    </row>
    <row r="130" spans="1:25" ht="15" thickBot="1" x14ac:dyDescent="0.35">
      <c r="A130" s="80" t="s">
        <v>391</v>
      </c>
      <c r="B130" s="81" t="s">
        <v>392</v>
      </c>
      <c r="C130" s="82">
        <f>SUM(C110:C129)</f>
        <v>873</v>
      </c>
      <c r="D130" s="82"/>
      <c r="E130" s="82"/>
      <c r="F130" s="82">
        <f>SUM(C130:E130)</f>
        <v>873</v>
      </c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4"/>
      <c r="Y130" s="74"/>
    </row>
    <row r="131" spans="1:25" ht="15" thickBot="1" x14ac:dyDescent="0.35">
      <c r="A131" s="83" t="s">
        <v>393</v>
      </c>
      <c r="B131" s="84"/>
      <c r="C131" s="24">
        <f>C27+C28+C50+C60+C76+C130</f>
        <v>38059</v>
      </c>
      <c r="D131" s="24">
        <f>SUM(D106+D130)</f>
        <v>130125</v>
      </c>
      <c r="E131" s="25"/>
      <c r="F131" s="26">
        <f>SUM(C131:E131)</f>
        <v>168184</v>
      </c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</row>
    <row r="132" spans="1:25" x14ac:dyDescent="0.3">
      <c r="B132" s="74"/>
      <c r="C132" s="27"/>
      <c r="D132" s="27"/>
      <c r="E132" s="27"/>
      <c r="F132" s="27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</row>
    <row r="133" spans="1:25" x14ac:dyDescent="0.3">
      <c r="B133" s="74"/>
      <c r="C133" s="27"/>
      <c r="D133" s="27"/>
      <c r="E133" s="27"/>
      <c r="F133" s="27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</row>
    <row r="134" spans="1:25" x14ac:dyDescent="0.3">
      <c r="B134" s="74"/>
      <c r="C134" s="27"/>
      <c r="D134" s="27"/>
      <c r="E134" s="27"/>
      <c r="F134" s="27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</row>
    <row r="135" spans="1:25" x14ac:dyDescent="0.3">
      <c r="B135" s="74"/>
      <c r="C135" s="27"/>
      <c r="D135" s="27"/>
      <c r="E135" s="27"/>
      <c r="F135" s="27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</row>
    <row r="136" spans="1:25" x14ac:dyDescent="0.3">
      <c r="B136" s="74"/>
      <c r="C136" s="27"/>
      <c r="D136" s="27"/>
      <c r="E136" s="27"/>
      <c r="F136" s="27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</row>
    <row r="137" spans="1:25" x14ac:dyDescent="0.3">
      <c r="B137" s="74"/>
      <c r="C137" s="27"/>
      <c r="D137" s="27"/>
      <c r="E137" s="27"/>
      <c r="F137" s="27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</row>
    <row r="138" spans="1:25" x14ac:dyDescent="0.3">
      <c r="B138" s="74"/>
      <c r="C138" s="27"/>
      <c r="D138" s="27"/>
      <c r="E138" s="27"/>
      <c r="F138" s="27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</row>
    <row r="139" spans="1:25" x14ac:dyDescent="0.3">
      <c r="B139" s="74"/>
      <c r="C139" s="27"/>
      <c r="D139" s="27"/>
      <c r="E139" s="27"/>
      <c r="F139" s="27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</row>
    <row r="140" spans="1:25" x14ac:dyDescent="0.3">
      <c r="B140" s="74"/>
      <c r="C140" s="27"/>
      <c r="D140" s="27"/>
      <c r="E140" s="27"/>
      <c r="F140" s="27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</row>
    <row r="141" spans="1:25" x14ac:dyDescent="0.3">
      <c r="B141" s="74"/>
      <c r="C141" s="27"/>
      <c r="D141" s="27"/>
      <c r="E141" s="27"/>
      <c r="F141" s="27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</row>
    <row r="142" spans="1:25" x14ac:dyDescent="0.3">
      <c r="B142" s="74"/>
      <c r="C142" s="27"/>
      <c r="D142" s="27"/>
      <c r="E142" s="27"/>
      <c r="F142" s="27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</row>
    <row r="143" spans="1:25" x14ac:dyDescent="0.3">
      <c r="B143" s="74"/>
      <c r="C143" s="27"/>
      <c r="D143" s="27"/>
      <c r="E143" s="27"/>
      <c r="F143" s="27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</row>
    <row r="144" spans="1:25" x14ac:dyDescent="0.3">
      <c r="B144" s="74"/>
      <c r="C144" s="27"/>
      <c r="D144" s="27"/>
      <c r="E144" s="27"/>
      <c r="F144" s="27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</row>
    <row r="145" spans="2:25" x14ac:dyDescent="0.3">
      <c r="B145" s="74"/>
      <c r="C145" s="27"/>
      <c r="D145" s="27"/>
      <c r="E145" s="27"/>
      <c r="F145" s="27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</row>
    <row r="146" spans="2:25" x14ac:dyDescent="0.3">
      <c r="B146" s="74"/>
      <c r="C146" s="27"/>
      <c r="D146" s="27"/>
      <c r="E146" s="27"/>
      <c r="F146" s="27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</row>
    <row r="147" spans="2:25" x14ac:dyDescent="0.3">
      <c r="B147" s="74"/>
      <c r="C147" s="27"/>
      <c r="D147" s="27"/>
      <c r="E147" s="27"/>
      <c r="F147" s="27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</row>
    <row r="148" spans="2:25" x14ac:dyDescent="0.3">
      <c r="B148" s="74"/>
      <c r="C148" s="27"/>
      <c r="D148" s="27"/>
      <c r="E148" s="27"/>
      <c r="F148" s="27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</row>
    <row r="149" spans="2:25" x14ac:dyDescent="0.3">
      <c r="B149" s="74"/>
      <c r="C149" s="27"/>
      <c r="D149" s="27"/>
      <c r="E149" s="27"/>
      <c r="F149" s="27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</row>
    <row r="150" spans="2:25" x14ac:dyDescent="0.3">
      <c r="B150" s="74"/>
      <c r="C150" s="27"/>
      <c r="D150" s="27"/>
      <c r="E150" s="27"/>
      <c r="F150" s="27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</row>
    <row r="151" spans="2:25" x14ac:dyDescent="0.3">
      <c r="B151" s="74"/>
      <c r="C151" s="27"/>
      <c r="D151" s="27"/>
      <c r="E151" s="27"/>
      <c r="F151" s="27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</row>
    <row r="152" spans="2:25" x14ac:dyDescent="0.3">
      <c r="B152" s="74"/>
      <c r="C152" s="27"/>
      <c r="D152" s="27"/>
      <c r="E152" s="27"/>
      <c r="F152" s="27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</row>
    <row r="153" spans="2:25" x14ac:dyDescent="0.3">
      <c r="B153" s="74"/>
      <c r="C153" s="27"/>
      <c r="D153" s="27"/>
      <c r="E153" s="27"/>
      <c r="F153" s="27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</row>
    <row r="154" spans="2:25" x14ac:dyDescent="0.3">
      <c r="B154" s="74"/>
      <c r="C154" s="27"/>
      <c r="D154" s="27"/>
      <c r="E154" s="27"/>
      <c r="F154" s="27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</row>
    <row r="155" spans="2:25" x14ac:dyDescent="0.3">
      <c r="B155" s="74"/>
      <c r="C155" s="27"/>
      <c r="D155" s="27"/>
      <c r="E155" s="27"/>
      <c r="F155" s="27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</row>
    <row r="156" spans="2:25" x14ac:dyDescent="0.3">
      <c r="B156" s="74"/>
      <c r="C156" s="27"/>
      <c r="D156" s="27"/>
      <c r="E156" s="27"/>
      <c r="F156" s="27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</row>
    <row r="157" spans="2:25" x14ac:dyDescent="0.3">
      <c r="B157" s="74"/>
      <c r="C157" s="27"/>
      <c r="D157" s="27"/>
      <c r="E157" s="27"/>
      <c r="F157" s="27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</row>
    <row r="158" spans="2:25" x14ac:dyDescent="0.3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</row>
    <row r="159" spans="2:25" x14ac:dyDescent="0.3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</row>
    <row r="160" spans="2:25" x14ac:dyDescent="0.3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</row>
    <row r="161" spans="2:25" x14ac:dyDescent="0.3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</row>
    <row r="162" spans="2:25" x14ac:dyDescent="0.3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</row>
    <row r="163" spans="2:25" x14ac:dyDescent="0.3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</row>
    <row r="164" spans="2:25" x14ac:dyDescent="0.3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</row>
    <row r="165" spans="2:25" x14ac:dyDescent="0.3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</row>
    <row r="166" spans="2:25" x14ac:dyDescent="0.3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</row>
    <row r="167" spans="2:25" x14ac:dyDescent="0.3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</row>
    <row r="168" spans="2:25" x14ac:dyDescent="0.3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</row>
    <row r="169" spans="2:25" x14ac:dyDescent="0.3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</row>
    <row r="170" spans="2:25" x14ac:dyDescent="0.3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</row>
    <row r="171" spans="2:25" x14ac:dyDescent="0.3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</row>
    <row r="172" spans="2:25" x14ac:dyDescent="0.3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2:25" x14ac:dyDescent="0.3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</row>
    <row r="174" spans="2:25" x14ac:dyDescent="0.3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</row>
    <row r="175" spans="2:25" x14ac:dyDescent="0.3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</row>
    <row r="176" spans="2:25" x14ac:dyDescent="0.3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</row>
    <row r="177" spans="2:25" x14ac:dyDescent="0.3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</row>
    <row r="178" spans="2:25" x14ac:dyDescent="0.3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</row>
    <row r="179" spans="2:25" x14ac:dyDescent="0.3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</row>
    <row r="180" spans="2:25" x14ac:dyDescent="0.3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</row>
  </sheetData>
  <mergeCells count="2">
    <mergeCell ref="A1:F1"/>
    <mergeCell ref="A2:F2"/>
  </mergeCells>
  <pageMargins left="0.19685039370078741" right="0.19685039370078741" top="0.74803149606299213" bottom="0.19685039370078741" header="0.31496062992125984" footer="0.31496062992125984"/>
  <pageSetup paperSize="9" scale="65" orientation="portrait" r:id="rId1"/>
  <headerFooter>
    <oddHeader xml:space="preserve">&amp;R2. melléklet az .../2020.(....) önkormányzati 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B19D3-ED39-41FF-9D0E-C1458854620C}">
  <sheetPr>
    <pageSetUpPr fitToPage="1"/>
  </sheetPr>
  <dimension ref="A1:E51"/>
  <sheetViews>
    <sheetView topLeftCell="A14" workbookViewId="0">
      <selection activeCell="B37" sqref="B37"/>
    </sheetView>
  </sheetViews>
  <sheetFormatPr defaultColWidth="9.109375" defaultRowHeight="13.8" x14ac:dyDescent="0.25"/>
  <cols>
    <col min="1" max="1" width="6.109375" style="46" customWidth="1"/>
    <col min="2" max="2" width="69.109375" style="46" customWidth="1"/>
    <col min="3" max="3" width="12.33203125" style="46" bestFit="1" customWidth="1"/>
    <col min="4" max="4" width="15" style="46" customWidth="1"/>
    <col min="5" max="5" width="22.6640625" style="46" customWidth="1"/>
    <col min="6" max="6" width="9.109375" style="46"/>
    <col min="7" max="7" width="11.5546875" style="46" bestFit="1" customWidth="1"/>
    <col min="8" max="16384" width="9.109375" style="46"/>
  </cols>
  <sheetData>
    <row r="1" spans="1:5" x14ac:dyDescent="0.25">
      <c r="A1" s="189" t="s">
        <v>440</v>
      </c>
      <c r="B1" s="189"/>
      <c r="C1" s="189"/>
      <c r="D1" s="189"/>
      <c r="E1" s="189"/>
    </row>
    <row r="2" spans="1:5" x14ac:dyDescent="0.25">
      <c r="A2" s="190" t="s">
        <v>394</v>
      </c>
      <c r="B2" s="190"/>
      <c r="C2" s="190"/>
      <c r="D2" s="190"/>
      <c r="E2" s="190"/>
    </row>
    <row r="3" spans="1:5" x14ac:dyDescent="0.25">
      <c r="A3" s="85"/>
      <c r="B3" s="85"/>
      <c r="C3" s="85"/>
      <c r="D3" s="85"/>
      <c r="E3" s="85"/>
    </row>
    <row r="4" spans="1:5" x14ac:dyDescent="0.25">
      <c r="A4" s="191"/>
      <c r="B4" s="191"/>
      <c r="C4" s="191"/>
      <c r="D4" s="191"/>
      <c r="E4" s="191"/>
    </row>
    <row r="5" spans="1:5" x14ac:dyDescent="0.25">
      <c r="A5" s="86"/>
      <c r="B5" s="86"/>
      <c r="C5" s="86"/>
      <c r="D5" s="86"/>
      <c r="E5" s="87" t="s">
        <v>395</v>
      </c>
    </row>
    <row r="6" spans="1:5" x14ac:dyDescent="0.25">
      <c r="A6" s="91" t="s">
        <v>396</v>
      </c>
      <c r="B6" s="92" t="s">
        <v>397</v>
      </c>
      <c r="C6" s="93" t="s">
        <v>398</v>
      </c>
      <c r="D6" s="93" t="s">
        <v>399</v>
      </c>
      <c r="E6" s="93" t="s">
        <v>400</v>
      </c>
    </row>
    <row r="7" spans="1:5" ht="14.4" thickBot="1" x14ac:dyDescent="0.3">
      <c r="A7" s="94" t="s">
        <v>401</v>
      </c>
      <c r="B7" s="94"/>
      <c r="C7" s="88" t="s">
        <v>402</v>
      </c>
      <c r="D7" s="88" t="s">
        <v>403</v>
      </c>
      <c r="E7" s="88">
        <v>2020</v>
      </c>
    </row>
    <row r="8" spans="1:5" ht="14.4" thickTop="1" x14ac:dyDescent="0.25">
      <c r="A8" s="95" t="s">
        <v>404</v>
      </c>
      <c r="B8" s="95"/>
      <c r="C8" s="89"/>
      <c r="D8" s="90"/>
      <c r="E8" s="90"/>
    </row>
    <row r="9" spans="1:5" ht="14.4" x14ac:dyDescent="0.3">
      <c r="A9" s="86" t="s">
        <v>405</v>
      </c>
      <c r="B9" s="96" t="s">
        <v>406</v>
      </c>
      <c r="C9" s="28">
        <v>548</v>
      </c>
      <c r="D9" s="28"/>
      <c r="E9" s="28"/>
    </row>
    <row r="10" spans="1:5" x14ac:dyDescent="0.25">
      <c r="A10" s="86" t="s">
        <v>407</v>
      </c>
      <c r="B10" s="86" t="s">
        <v>408</v>
      </c>
      <c r="C10" s="29"/>
      <c r="D10" s="28"/>
      <c r="E10" s="28">
        <v>2242800</v>
      </c>
    </row>
    <row r="11" spans="1:5" x14ac:dyDescent="0.25">
      <c r="A11" s="86" t="s">
        <v>409</v>
      </c>
      <c r="B11" s="86" t="s">
        <v>410</v>
      </c>
      <c r="C11" s="28"/>
      <c r="D11" s="28"/>
      <c r="E11" s="28">
        <v>1760000</v>
      </c>
    </row>
    <row r="12" spans="1:5" x14ac:dyDescent="0.25">
      <c r="A12" s="86" t="s">
        <v>411</v>
      </c>
      <c r="B12" s="86" t="s">
        <v>412</v>
      </c>
      <c r="C12" s="28"/>
      <c r="D12" s="28"/>
      <c r="E12" s="28">
        <v>582636</v>
      </c>
    </row>
    <row r="13" spans="1:5" x14ac:dyDescent="0.25">
      <c r="A13" s="86" t="s">
        <v>413</v>
      </c>
      <c r="B13" s="86" t="s">
        <v>414</v>
      </c>
      <c r="C13" s="28"/>
      <c r="D13" s="28"/>
      <c r="E13" s="30">
        <v>862600</v>
      </c>
    </row>
    <row r="14" spans="1:5" x14ac:dyDescent="0.25">
      <c r="A14" s="86" t="s">
        <v>415</v>
      </c>
      <c r="B14" s="86" t="s">
        <v>416</v>
      </c>
      <c r="C14" s="28"/>
      <c r="D14" s="28"/>
      <c r="E14" s="28">
        <v>5000000</v>
      </c>
    </row>
    <row r="15" spans="1:5" x14ac:dyDescent="0.25">
      <c r="A15" s="86" t="s">
        <v>417</v>
      </c>
      <c r="B15" s="86" t="s">
        <v>418</v>
      </c>
      <c r="C15" s="28">
        <v>25</v>
      </c>
      <c r="D15" s="28">
        <v>2550</v>
      </c>
      <c r="E15" s="28">
        <v>84150</v>
      </c>
    </row>
    <row r="16" spans="1:5" x14ac:dyDescent="0.25">
      <c r="A16" s="86" t="s">
        <v>419</v>
      </c>
      <c r="B16" s="86" t="s">
        <v>420</v>
      </c>
      <c r="C16" s="28"/>
      <c r="D16" s="28"/>
      <c r="E16" s="28">
        <v>2265877</v>
      </c>
    </row>
    <row r="17" spans="1:5" hidden="1" x14ac:dyDescent="0.25">
      <c r="A17" s="86"/>
      <c r="B17" s="86"/>
      <c r="C17" s="28"/>
      <c r="D17" s="28"/>
      <c r="E17" s="28"/>
    </row>
    <row r="18" spans="1:5" hidden="1" x14ac:dyDescent="0.25">
      <c r="A18" s="86"/>
      <c r="B18" s="86"/>
      <c r="C18" s="28"/>
      <c r="D18" s="28"/>
      <c r="E18" s="28"/>
    </row>
    <row r="19" spans="1:5" x14ac:dyDescent="0.25">
      <c r="A19" s="86" t="s">
        <v>435</v>
      </c>
      <c r="B19" s="86" t="s">
        <v>436</v>
      </c>
      <c r="C19" s="28"/>
      <c r="D19" s="28"/>
      <c r="E19" s="28">
        <v>512400</v>
      </c>
    </row>
    <row r="20" spans="1:5" ht="14.4" thickBot="1" x14ac:dyDescent="0.3">
      <c r="A20" s="86"/>
      <c r="B20" s="97" t="s">
        <v>421</v>
      </c>
      <c r="C20" s="31"/>
      <c r="D20" s="31"/>
      <c r="E20" s="32">
        <f>SUM(E10:E19)</f>
        <v>13310463</v>
      </c>
    </row>
    <row r="21" spans="1:5" x14ac:dyDescent="0.25">
      <c r="A21" s="86"/>
      <c r="B21" s="98"/>
      <c r="C21" s="30"/>
      <c r="D21" s="30"/>
      <c r="E21" s="33"/>
    </row>
    <row r="22" spans="1:5" x14ac:dyDescent="0.25">
      <c r="A22" s="86"/>
      <c r="B22" s="98"/>
      <c r="C22" s="30"/>
      <c r="D22" s="30"/>
      <c r="E22" s="33"/>
    </row>
    <row r="23" spans="1:5" x14ac:dyDescent="0.25">
      <c r="A23" s="86"/>
      <c r="B23" s="86"/>
      <c r="C23" s="28"/>
      <c r="D23" s="28"/>
      <c r="E23" s="28"/>
    </row>
    <row r="24" spans="1:5" ht="14.4" hidden="1" x14ac:dyDescent="0.3">
      <c r="A24" s="86"/>
      <c r="B24" s="96"/>
      <c r="C24" s="28"/>
      <c r="D24" s="28"/>
      <c r="E24" s="28"/>
    </row>
    <row r="25" spans="1:5" x14ac:dyDescent="0.25">
      <c r="A25" s="99" t="s">
        <v>422</v>
      </c>
      <c r="B25" s="100" t="s">
        <v>423</v>
      </c>
      <c r="C25" s="28"/>
      <c r="D25" s="28"/>
      <c r="E25" s="28">
        <v>2074884</v>
      </c>
    </row>
    <row r="26" spans="1:5" x14ac:dyDescent="0.25">
      <c r="A26" s="86"/>
      <c r="B26" s="86"/>
      <c r="C26" s="28"/>
      <c r="D26" s="28"/>
      <c r="E26" s="35"/>
    </row>
    <row r="27" spans="1:5" x14ac:dyDescent="0.25">
      <c r="A27" s="99" t="s">
        <v>424</v>
      </c>
      <c r="B27" s="100" t="s">
        <v>425</v>
      </c>
      <c r="C27" s="35"/>
      <c r="D27" s="28"/>
      <c r="E27" s="28"/>
    </row>
    <row r="28" spans="1:5" x14ac:dyDescent="0.25">
      <c r="A28" s="86" t="s">
        <v>426</v>
      </c>
      <c r="B28" s="86" t="s">
        <v>427</v>
      </c>
      <c r="C28" s="35">
        <v>5</v>
      </c>
      <c r="D28" s="28">
        <v>65360</v>
      </c>
      <c r="E28" s="28">
        <v>326800</v>
      </c>
    </row>
    <row r="29" spans="1:5" ht="14.4" x14ac:dyDescent="0.3">
      <c r="A29" s="96"/>
      <c r="B29" s="86" t="s">
        <v>438</v>
      </c>
      <c r="C29" s="35"/>
      <c r="D29" s="28"/>
      <c r="E29" s="28">
        <v>4250000</v>
      </c>
    </row>
    <row r="30" spans="1:5" hidden="1" x14ac:dyDescent="0.25">
      <c r="A30" s="100"/>
      <c r="B30" s="100"/>
      <c r="C30" s="35"/>
      <c r="D30" s="28"/>
      <c r="E30" s="28"/>
    </row>
    <row r="31" spans="1:5" x14ac:dyDescent="0.25">
      <c r="A31" s="86"/>
      <c r="B31" s="86" t="s">
        <v>441</v>
      </c>
      <c r="C31" s="35">
        <v>2</v>
      </c>
      <c r="D31" s="28">
        <v>25000</v>
      </c>
      <c r="E31" s="28">
        <v>50000</v>
      </c>
    </row>
    <row r="32" spans="1:5" hidden="1" x14ac:dyDescent="0.25">
      <c r="A32" s="86"/>
      <c r="B32" s="86"/>
      <c r="C32" s="35"/>
      <c r="D32" s="28"/>
      <c r="E32" s="28"/>
    </row>
    <row r="33" spans="1:5" hidden="1" x14ac:dyDescent="0.25">
      <c r="A33" s="86"/>
      <c r="B33" s="86"/>
      <c r="C33" s="35"/>
      <c r="D33" s="28"/>
      <c r="E33" s="28"/>
    </row>
    <row r="34" spans="1:5" s="169" customFormat="1" x14ac:dyDescent="0.25">
      <c r="A34" s="168"/>
      <c r="B34" s="176" t="s">
        <v>498</v>
      </c>
      <c r="C34" s="177"/>
      <c r="D34" s="177"/>
      <c r="E34" s="177">
        <v>406905</v>
      </c>
    </row>
    <row r="35" spans="1:5" s="169" customFormat="1" x14ac:dyDescent="0.25">
      <c r="A35" s="168"/>
      <c r="B35" s="176" t="s">
        <v>507</v>
      </c>
      <c r="C35" s="177"/>
      <c r="D35" s="177"/>
      <c r="E35" s="177">
        <v>163800</v>
      </c>
    </row>
    <row r="36" spans="1:5" ht="14.4" thickBot="1" x14ac:dyDescent="0.3">
      <c r="A36" s="99"/>
      <c r="B36" s="97" t="s">
        <v>428</v>
      </c>
      <c r="C36" s="32"/>
      <c r="D36" s="32"/>
      <c r="E36" s="32">
        <f>SUM(E25:E35)</f>
        <v>7272389</v>
      </c>
    </row>
    <row r="37" spans="1:5" x14ac:dyDescent="0.25">
      <c r="A37" s="99"/>
      <c r="B37" s="98"/>
      <c r="C37" s="33"/>
      <c r="D37" s="33"/>
      <c r="E37" s="33"/>
    </row>
    <row r="38" spans="1:5" x14ac:dyDescent="0.25">
      <c r="A38" s="99"/>
      <c r="B38" s="98"/>
      <c r="C38" s="33"/>
      <c r="D38" s="33"/>
      <c r="E38" s="33"/>
    </row>
    <row r="39" spans="1:5" x14ac:dyDescent="0.25">
      <c r="A39" s="99"/>
      <c r="B39" s="99"/>
      <c r="C39" s="34"/>
      <c r="D39" s="34"/>
      <c r="E39" s="34"/>
    </row>
    <row r="40" spans="1:5" x14ac:dyDescent="0.25">
      <c r="A40" s="99" t="s">
        <v>429</v>
      </c>
      <c r="B40" s="99" t="s">
        <v>430</v>
      </c>
      <c r="C40" s="28"/>
      <c r="D40" s="28"/>
      <c r="E40" s="35">
        <v>1800000</v>
      </c>
    </row>
    <row r="41" spans="1:5" x14ac:dyDescent="0.25">
      <c r="A41" s="99"/>
      <c r="B41" s="178" t="s">
        <v>499</v>
      </c>
      <c r="C41" s="30"/>
      <c r="D41" s="30"/>
      <c r="E41" s="179">
        <v>58033</v>
      </c>
    </row>
    <row r="42" spans="1:5" x14ac:dyDescent="0.25">
      <c r="A42" s="99"/>
      <c r="B42" s="170" t="s">
        <v>508</v>
      </c>
      <c r="C42" s="171"/>
      <c r="D42" s="171"/>
      <c r="E42" s="172">
        <v>164948</v>
      </c>
    </row>
    <row r="43" spans="1:5" ht="14.4" thickBot="1" x14ac:dyDescent="0.3">
      <c r="A43" s="99"/>
      <c r="B43" s="97" t="s">
        <v>500</v>
      </c>
      <c r="C43" s="32"/>
      <c r="D43" s="32"/>
      <c r="E43" s="173">
        <f>SUM(E40:E42)</f>
        <v>2022981</v>
      </c>
    </row>
    <row r="44" spans="1:5" x14ac:dyDescent="0.25">
      <c r="A44" s="99"/>
      <c r="B44" s="99"/>
      <c r="C44" s="34"/>
      <c r="D44" s="34"/>
      <c r="E44" s="36"/>
    </row>
    <row r="45" spans="1:5" x14ac:dyDescent="0.25">
      <c r="A45" s="99"/>
      <c r="B45" s="99"/>
      <c r="C45" s="34"/>
      <c r="D45" s="34"/>
      <c r="E45" s="36"/>
    </row>
    <row r="46" spans="1:5" x14ac:dyDescent="0.25">
      <c r="A46" s="99"/>
      <c r="B46" s="99"/>
      <c r="C46" s="34"/>
      <c r="D46" s="34"/>
      <c r="E46" s="36"/>
    </row>
    <row r="47" spans="1:5" hidden="1" x14ac:dyDescent="0.25">
      <c r="A47" s="101"/>
      <c r="B47" s="102"/>
      <c r="C47" s="37"/>
      <c r="D47" s="37"/>
      <c r="E47" s="37"/>
    </row>
    <row r="48" spans="1:5" hidden="1" x14ac:dyDescent="0.25">
      <c r="A48" s="99"/>
      <c r="B48" s="103"/>
      <c r="C48" s="28"/>
      <c r="D48" s="37"/>
      <c r="E48" s="37"/>
    </row>
    <row r="49" spans="1:5" hidden="1" x14ac:dyDescent="0.25">
      <c r="A49" s="99"/>
      <c r="B49" s="99"/>
      <c r="C49" s="34"/>
      <c r="D49" s="34"/>
      <c r="E49" s="36"/>
    </row>
    <row r="50" spans="1:5" ht="14.4" thickBot="1" x14ac:dyDescent="0.3">
      <c r="A50" s="86"/>
      <c r="B50" s="104" t="s">
        <v>431</v>
      </c>
      <c r="C50" s="105"/>
      <c r="D50" s="105"/>
      <c r="E50" s="105">
        <f>SUM(E43,E36,E20)</f>
        <v>22605833</v>
      </c>
    </row>
    <row r="51" spans="1:5" ht="14.4" thickTop="1" x14ac:dyDescent="0.25"/>
  </sheetData>
  <mergeCells count="3">
    <mergeCell ref="A1:E1"/>
    <mergeCell ref="A2:E2"/>
    <mergeCell ref="A4:E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 xml:space="preserve">&amp;R3. melléklet  az .../2020.(...)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9BE8-E292-4309-9F35-8E382A44F88D}">
  <sheetPr>
    <pageSetUpPr fitToPage="1"/>
  </sheetPr>
  <dimension ref="A1:C61"/>
  <sheetViews>
    <sheetView workbookViewId="0">
      <selection activeCell="A4" sqref="A4:C4"/>
    </sheetView>
  </sheetViews>
  <sheetFormatPr defaultColWidth="9.109375" defaultRowHeight="14.4" x14ac:dyDescent="0.3"/>
  <cols>
    <col min="1" max="1" width="62.5546875" style="38" customWidth="1"/>
    <col min="2" max="2" width="9.44140625" style="38" customWidth="1"/>
    <col min="3" max="3" width="21.33203125" style="38" customWidth="1"/>
    <col min="4" max="16384" width="9.109375" style="38"/>
  </cols>
  <sheetData>
    <row r="1" spans="1:3" ht="21.75" customHeight="1" x14ac:dyDescent="0.35">
      <c r="A1" s="181" t="s">
        <v>445</v>
      </c>
      <c r="B1" s="192"/>
      <c r="C1" s="192"/>
    </row>
    <row r="2" spans="1:3" ht="26.25" customHeight="1" x14ac:dyDescent="0.35">
      <c r="A2" s="184" t="s">
        <v>432</v>
      </c>
      <c r="B2" s="192"/>
      <c r="C2" s="192"/>
    </row>
    <row r="3" spans="1:3" ht="30.75" customHeight="1" x14ac:dyDescent="0.3"/>
    <row r="4" spans="1:3" ht="27" x14ac:dyDescent="0.3">
      <c r="A4" s="1" t="s">
        <v>1</v>
      </c>
      <c r="B4" s="2" t="s">
        <v>171</v>
      </c>
      <c r="C4" s="120" t="s">
        <v>169</v>
      </c>
    </row>
    <row r="5" spans="1:3" hidden="1" x14ac:dyDescent="0.3">
      <c r="A5" s="39"/>
      <c r="B5" s="39"/>
      <c r="C5" s="39"/>
    </row>
    <row r="6" spans="1:3" hidden="1" x14ac:dyDescent="0.3">
      <c r="A6" s="39"/>
      <c r="B6" s="39"/>
      <c r="C6" s="39"/>
    </row>
    <row r="7" spans="1:3" hidden="1" x14ac:dyDescent="0.3">
      <c r="A7" s="39"/>
      <c r="B7" s="39"/>
      <c r="C7" s="39"/>
    </row>
    <row r="8" spans="1:3" x14ac:dyDescent="0.3">
      <c r="A8" s="39"/>
      <c r="B8" s="39"/>
      <c r="C8" s="39"/>
    </row>
    <row r="9" spans="1:3" x14ac:dyDescent="0.3">
      <c r="A9" s="12" t="s">
        <v>303</v>
      </c>
      <c r="B9" s="3" t="s">
        <v>304</v>
      </c>
      <c r="C9" s="40"/>
    </row>
    <row r="10" spans="1:3" x14ac:dyDescent="0.3">
      <c r="A10" s="9" t="s">
        <v>509</v>
      </c>
      <c r="B10" s="3"/>
      <c r="C10" s="180">
        <v>940</v>
      </c>
    </row>
    <row r="11" spans="1:3" x14ac:dyDescent="0.3">
      <c r="A11" s="9"/>
      <c r="B11" s="3"/>
      <c r="C11" s="39"/>
    </row>
    <row r="12" spans="1:3" hidden="1" x14ac:dyDescent="0.3">
      <c r="A12" s="9"/>
      <c r="B12" s="3"/>
      <c r="C12" s="39"/>
    </row>
    <row r="13" spans="1:3" x14ac:dyDescent="0.3">
      <c r="A13" s="12" t="s">
        <v>433</v>
      </c>
      <c r="B13" s="3" t="s">
        <v>306</v>
      </c>
      <c r="C13" s="41"/>
    </row>
    <row r="14" spans="1:3" x14ac:dyDescent="0.3">
      <c r="A14" s="174" t="s">
        <v>495</v>
      </c>
      <c r="B14" s="175"/>
      <c r="C14" s="121">
        <f>1732+157</f>
        <v>1889</v>
      </c>
    </row>
    <row r="15" spans="1:3" hidden="1" x14ac:dyDescent="0.3">
      <c r="A15" s="9" t="s">
        <v>142</v>
      </c>
      <c r="B15" s="3"/>
      <c r="C15" s="42"/>
    </row>
    <row r="16" spans="1:3" hidden="1" x14ac:dyDescent="0.3">
      <c r="A16" s="9"/>
      <c r="B16" s="3"/>
      <c r="C16" s="43" t="s">
        <v>142</v>
      </c>
    </row>
    <row r="17" spans="1:3" hidden="1" x14ac:dyDescent="0.3">
      <c r="A17" s="9"/>
      <c r="B17" s="3"/>
      <c r="C17" s="39"/>
    </row>
    <row r="18" spans="1:3" hidden="1" x14ac:dyDescent="0.3">
      <c r="A18" s="5"/>
      <c r="B18" s="3"/>
      <c r="C18" s="39"/>
    </row>
    <row r="19" spans="1:3" hidden="1" x14ac:dyDescent="0.3">
      <c r="A19" s="4"/>
      <c r="B19" s="3"/>
      <c r="C19" s="39"/>
    </row>
    <row r="20" spans="1:3" hidden="1" x14ac:dyDescent="0.3">
      <c r="A20" s="12"/>
      <c r="B20" s="3"/>
      <c r="C20" s="41"/>
    </row>
    <row r="21" spans="1:3" hidden="1" x14ac:dyDescent="0.3">
      <c r="A21" s="12"/>
      <c r="B21" s="3"/>
      <c r="C21" s="39"/>
    </row>
    <row r="22" spans="1:3" hidden="1" x14ac:dyDescent="0.3">
      <c r="A22" s="9"/>
      <c r="B22" s="3"/>
      <c r="C22" s="39"/>
    </row>
    <row r="23" spans="1:3" hidden="1" x14ac:dyDescent="0.3">
      <c r="A23" s="12"/>
      <c r="B23" s="3"/>
      <c r="C23" s="39"/>
    </row>
    <row r="24" spans="1:3" hidden="1" x14ac:dyDescent="0.3">
      <c r="A24" s="9"/>
      <c r="B24" s="3"/>
      <c r="C24" s="39"/>
    </row>
    <row r="25" spans="1:3" hidden="1" x14ac:dyDescent="0.3">
      <c r="A25" s="4"/>
      <c r="B25" s="3"/>
      <c r="C25" s="42"/>
    </row>
    <row r="26" spans="1:3" x14ac:dyDescent="0.3">
      <c r="A26" s="4" t="s">
        <v>437</v>
      </c>
      <c r="B26" s="3"/>
      <c r="C26" s="121">
        <v>44615</v>
      </c>
    </row>
    <row r="27" spans="1:3" x14ac:dyDescent="0.3">
      <c r="A27" s="4" t="s">
        <v>504</v>
      </c>
      <c r="B27" s="3"/>
      <c r="C27" s="122">
        <v>200</v>
      </c>
    </row>
    <row r="28" spans="1:3" x14ac:dyDescent="0.3">
      <c r="A28" s="4"/>
      <c r="B28" s="3"/>
      <c r="C28" s="122"/>
    </row>
    <row r="29" spans="1:3" x14ac:dyDescent="0.3">
      <c r="A29" s="5" t="s">
        <v>439</v>
      </c>
      <c r="B29" s="3" t="s">
        <v>310</v>
      </c>
      <c r="C29" s="122"/>
    </row>
    <row r="30" spans="1:3" x14ac:dyDescent="0.3">
      <c r="A30" s="4" t="s">
        <v>443</v>
      </c>
      <c r="B30" s="3"/>
      <c r="C30" s="122">
        <v>1762</v>
      </c>
    </row>
    <row r="31" spans="1:3" x14ac:dyDescent="0.3">
      <c r="A31" s="4" t="s">
        <v>496</v>
      </c>
      <c r="B31" s="3"/>
      <c r="C31" s="122">
        <v>236</v>
      </c>
    </row>
    <row r="32" spans="1:3" x14ac:dyDescent="0.3">
      <c r="A32" s="4" t="s">
        <v>444</v>
      </c>
      <c r="B32" s="3"/>
      <c r="C32" s="122">
        <v>11682</v>
      </c>
    </row>
    <row r="33" spans="1:3" x14ac:dyDescent="0.3">
      <c r="A33" s="4" t="s">
        <v>510</v>
      </c>
      <c r="B33" s="3"/>
      <c r="C33" s="122">
        <v>237</v>
      </c>
    </row>
    <row r="34" spans="1:3" x14ac:dyDescent="0.3">
      <c r="A34" s="4" t="s">
        <v>313</v>
      </c>
      <c r="B34" s="3" t="s">
        <v>314</v>
      </c>
      <c r="C34" s="122">
        <v>16586</v>
      </c>
    </row>
    <row r="35" spans="1:3" ht="15.6" x14ac:dyDescent="0.3">
      <c r="A35" s="44" t="s">
        <v>315</v>
      </c>
      <c r="B35" s="45" t="s">
        <v>316</v>
      </c>
      <c r="C35" s="118">
        <f>SUM(C10:C34)</f>
        <v>78147</v>
      </c>
    </row>
    <row r="36" spans="1:3" ht="15.6" x14ac:dyDescent="0.3">
      <c r="A36" s="11"/>
      <c r="B36" s="6"/>
      <c r="C36" s="123"/>
    </row>
    <row r="37" spans="1:3" ht="15.6" x14ac:dyDescent="0.3">
      <c r="A37" s="11"/>
      <c r="B37" s="6"/>
      <c r="C37" s="124"/>
    </row>
    <row r="38" spans="1:3" ht="15.6" hidden="1" x14ac:dyDescent="0.3">
      <c r="A38" s="11"/>
      <c r="B38" s="6"/>
      <c r="C38" s="124"/>
    </row>
    <row r="39" spans="1:3" ht="15.6" hidden="1" x14ac:dyDescent="0.3">
      <c r="A39" s="11"/>
      <c r="B39" s="6"/>
      <c r="C39" s="124"/>
    </row>
    <row r="40" spans="1:3" x14ac:dyDescent="0.3">
      <c r="A40" s="12" t="s">
        <v>317</v>
      </c>
      <c r="B40" s="3" t="s">
        <v>318</v>
      </c>
      <c r="C40" s="124"/>
    </row>
    <row r="41" spans="1:3" hidden="1" x14ac:dyDescent="0.3">
      <c r="A41" s="12"/>
      <c r="B41" s="3"/>
      <c r="C41" s="124"/>
    </row>
    <row r="42" spans="1:3" x14ac:dyDescent="0.3">
      <c r="A42" s="9" t="s">
        <v>434</v>
      </c>
      <c r="B42" s="3"/>
      <c r="C42" s="122">
        <v>1533</v>
      </c>
    </row>
    <row r="43" spans="1:3" x14ac:dyDescent="0.3">
      <c r="A43" s="9" t="s">
        <v>442</v>
      </c>
      <c r="B43" s="3"/>
      <c r="C43" s="122">
        <v>4825</v>
      </c>
    </row>
    <row r="44" spans="1:3" hidden="1" x14ac:dyDescent="0.3">
      <c r="A44" s="9"/>
      <c r="B44" s="3"/>
      <c r="C44" s="122"/>
    </row>
    <row r="45" spans="1:3" hidden="1" x14ac:dyDescent="0.3">
      <c r="A45" s="9"/>
      <c r="B45" s="3"/>
      <c r="C45" s="124"/>
    </row>
    <row r="46" spans="1:3" hidden="1" x14ac:dyDescent="0.3">
      <c r="A46" s="9"/>
      <c r="B46" s="3"/>
      <c r="C46" s="124"/>
    </row>
    <row r="47" spans="1:3" hidden="1" x14ac:dyDescent="0.3">
      <c r="A47" s="12"/>
      <c r="B47" s="3"/>
      <c r="C47" s="124"/>
    </row>
    <row r="48" spans="1:3" hidden="1" x14ac:dyDescent="0.3">
      <c r="A48" s="9"/>
      <c r="B48" s="3"/>
      <c r="C48" s="122"/>
    </row>
    <row r="49" spans="1:3" x14ac:dyDescent="0.3">
      <c r="A49" s="9" t="s">
        <v>448</v>
      </c>
      <c r="B49" s="3"/>
      <c r="C49" s="122">
        <v>23621</v>
      </c>
    </row>
    <row r="50" spans="1:3" x14ac:dyDescent="0.3">
      <c r="A50" s="9" t="s">
        <v>497</v>
      </c>
      <c r="B50" s="3"/>
      <c r="C50" s="122">
        <v>79</v>
      </c>
    </row>
    <row r="51" spans="1:3" x14ac:dyDescent="0.3">
      <c r="A51" s="9" t="s">
        <v>501</v>
      </c>
      <c r="B51" s="3"/>
      <c r="C51" s="122">
        <v>236</v>
      </c>
    </row>
    <row r="52" spans="1:3" ht="26.4" x14ac:dyDescent="0.3">
      <c r="A52" s="12" t="s">
        <v>323</v>
      </c>
      <c r="B52" s="3" t="s">
        <v>324</v>
      </c>
      <c r="C52" s="121">
        <f>8115+64</f>
        <v>8179</v>
      </c>
    </row>
    <row r="53" spans="1:3" ht="15.6" x14ac:dyDescent="0.3">
      <c r="A53" s="44" t="s">
        <v>325</v>
      </c>
      <c r="B53" s="45" t="s">
        <v>326</v>
      </c>
      <c r="C53" s="118">
        <f>SUM(C42:C52)</f>
        <v>38473</v>
      </c>
    </row>
    <row r="56" spans="1:3" x14ac:dyDescent="0.3">
      <c r="A56" s="13"/>
      <c r="B56" s="13"/>
      <c r="C56" s="13"/>
    </row>
    <row r="57" spans="1:3" x14ac:dyDescent="0.3">
      <c r="A57" s="13"/>
      <c r="B57" s="13"/>
      <c r="C57" s="13"/>
    </row>
    <row r="58" spans="1:3" x14ac:dyDescent="0.3">
      <c r="A58" s="13"/>
      <c r="B58" s="13"/>
      <c r="C58" s="13"/>
    </row>
    <row r="59" spans="1:3" x14ac:dyDescent="0.3">
      <c r="A59" s="13"/>
      <c r="B59" s="13"/>
      <c r="C59" s="13"/>
    </row>
    <row r="60" spans="1:3" x14ac:dyDescent="0.3">
      <c r="A60" s="13"/>
      <c r="B60" s="13"/>
      <c r="C60" s="13"/>
    </row>
    <row r="61" spans="1:3" x14ac:dyDescent="0.3">
      <c r="A61" s="13"/>
      <c r="B61" s="13"/>
      <c r="C61" s="1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Header xml:space="preserve">&amp;R4. melléklet az .../2020.(.....) önkormányzati rendelethez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BCB36-2A5E-4883-A323-125C794E0555}">
  <sheetPr>
    <pageSetUpPr fitToPage="1"/>
  </sheetPr>
  <dimension ref="A1:C108"/>
  <sheetViews>
    <sheetView tabSelected="1" topLeftCell="A22" workbookViewId="0">
      <selection activeCell="C84" sqref="C84"/>
    </sheetView>
  </sheetViews>
  <sheetFormatPr defaultRowHeight="30" customHeight="1" x14ac:dyDescent="0.3"/>
  <cols>
    <col min="1" max="1" width="73.109375" customWidth="1"/>
    <col min="3" max="3" width="14.109375" customWidth="1"/>
  </cols>
  <sheetData>
    <row r="1" spans="1:3" ht="30" customHeight="1" x14ac:dyDescent="0.35">
      <c r="A1" s="181" t="s">
        <v>494</v>
      </c>
      <c r="B1" s="181"/>
      <c r="C1" s="181"/>
    </row>
    <row r="2" spans="1:3" ht="30" customHeight="1" x14ac:dyDescent="0.35">
      <c r="A2" s="184" t="s">
        <v>465</v>
      </c>
      <c r="B2" s="182"/>
      <c r="C2" s="182"/>
    </row>
    <row r="3" spans="1:3" ht="30" customHeight="1" x14ac:dyDescent="0.35">
      <c r="A3" s="108"/>
      <c r="B3" s="109"/>
      <c r="C3" s="109"/>
    </row>
    <row r="4" spans="1:3" ht="30" customHeight="1" x14ac:dyDescent="0.3">
      <c r="A4" s="157" t="s">
        <v>169</v>
      </c>
    </row>
    <row r="5" spans="1:3" ht="25.5" customHeight="1" x14ac:dyDescent="0.3">
      <c r="A5" s="158" t="s">
        <v>397</v>
      </c>
      <c r="B5" s="159" t="s">
        <v>171</v>
      </c>
      <c r="C5" s="163" t="s">
        <v>450</v>
      </c>
    </row>
    <row r="6" spans="1:3" ht="26.25" customHeight="1" x14ac:dyDescent="0.3">
      <c r="A6" s="125" t="s">
        <v>279</v>
      </c>
      <c r="B6" s="115" t="s">
        <v>280</v>
      </c>
      <c r="C6" s="164"/>
    </row>
    <row r="7" spans="1:3" ht="16.5" hidden="1" customHeight="1" x14ac:dyDescent="0.3">
      <c r="A7" s="111" t="s">
        <v>466</v>
      </c>
      <c r="B7" s="112" t="s">
        <v>282</v>
      </c>
      <c r="C7" s="164"/>
    </row>
    <row r="8" spans="1:3" ht="16.5" hidden="1" customHeight="1" x14ac:dyDescent="0.3">
      <c r="A8" s="111" t="s">
        <v>467</v>
      </c>
      <c r="B8" s="112" t="s">
        <v>282</v>
      </c>
      <c r="C8" s="164"/>
    </row>
    <row r="9" spans="1:3" ht="16.5" hidden="1" customHeight="1" x14ac:dyDescent="0.3">
      <c r="A9" s="111" t="s">
        <v>468</v>
      </c>
      <c r="B9" s="112" t="s">
        <v>282</v>
      </c>
      <c r="C9" s="164"/>
    </row>
    <row r="10" spans="1:3" ht="16.5" hidden="1" customHeight="1" x14ac:dyDescent="0.3">
      <c r="A10" s="111" t="s">
        <v>469</v>
      </c>
      <c r="B10" s="112" t="s">
        <v>282</v>
      </c>
      <c r="C10" s="164"/>
    </row>
    <row r="11" spans="1:3" ht="16.5" hidden="1" customHeight="1" x14ac:dyDescent="0.3">
      <c r="A11" s="111" t="s">
        <v>470</v>
      </c>
      <c r="B11" s="112" t="s">
        <v>282</v>
      </c>
      <c r="C11" s="164"/>
    </row>
    <row r="12" spans="1:3" ht="16.5" hidden="1" customHeight="1" x14ac:dyDescent="0.3">
      <c r="A12" s="111" t="s">
        <v>471</v>
      </c>
      <c r="B12" s="112" t="s">
        <v>282</v>
      </c>
      <c r="C12" s="164"/>
    </row>
    <row r="13" spans="1:3" ht="16.5" hidden="1" customHeight="1" x14ac:dyDescent="0.3">
      <c r="A13" s="111" t="s">
        <v>472</v>
      </c>
      <c r="B13" s="112" t="s">
        <v>282</v>
      </c>
      <c r="C13" s="164"/>
    </row>
    <row r="14" spans="1:3" ht="16.5" hidden="1" customHeight="1" x14ac:dyDescent="0.3">
      <c r="A14" s="111" t="s">
        <v>473</v>
      </c>
      <c r="B14" s="112" t="s">
        <v>282</v>
      </c>
      <c r="C14" s="164"/>
    </row>
    <row r="15" spans="1:3" ht="16.5" hidden="1" customHeight="1" x14ac:dyDescent="0.3">
      <c r="A15" s="111" t="s">
        <v>474</v>
      </c>
      <c r="B15" s="112" t="s">
        <v>282</v>
      </c>
      <c r="C15" s="164"/>
    </row>
    <row r="16" spans="1:3" ht="16.5" hidden="1" customHeight="1" x14ac:dyDescent="0.3">
      <c r="A16" s="111" t="s">
        <v>475</v>
      </c>
      <c r="B16" s="112" t="s">
        <v>282</v>
      </c>
      <c r="C16" s="164"/>
    </row>
    <row r="17" spans="1:3" ht="27" customHeight="1" x14ac:dyDescent="0.3">
      <c r="A17" s="125" t="s">
        <v>476</v>
      </c>
      <c r="B17" s="115" t="s">
        <v>282</v>
      </c>
      <c r="C17" s="164"/>
    </row>
    <row r="18" spans="1:3" ht="16.5" customHeight="1" x14ac:dyDescent="0.3">
      <c r="A18" s="111" t="s">
        <v>466</v>
      </c>
      <c r="B18" s="112" t="s">
        <v>286</v>
      </c>
      <c r="C18" s="116">
        <v>50</v>
      </c>
    </row>
    <row r="19" spans="1:3" ht="16.5" customHeight="1" x14ac:dyDescent="0.3">
      <c r="A19" s="111" t="s">
        <v>467</v>
      </c>
      <c r="B19" s="112" t="s">
        <v>286</v>
      </c>
      <c r="C19" s="164"/>
    </row>
    <row r="20" spans="1:3" ht="22.5" customHeight="1" x14ac:dyDescent="0.3">
      <c r="A20" s="111" t="s">
        <v>468</v>
      </c>
      <c r="B20" s="112" t="s">
        <v>286</v>
      </c>
      <c r="C20" s="164"/>
    </row>
    <row r="21" spans="1:3" ht="16.5" customHeight="1" x14ac:dyDescent="0.3">
      <c r="A21" s="111" t="s">
        <v>469</v>
      </c>
      <c r="B21" s="112" t="s">
        <v>286</v>
      </c>
      <c r="C21" s="164"/>
    </row>
    <row r="22" spans="1:3" ht="16.5" customHeight="1" x14ac:dyDescent="0.3">
      <c r="A22" s="111" t="s">
        <v>470</v>
      </c>
      <c r="B22" s="112" t="s">
        <v>286</v>
      </c>
      <c r="C22" s="164"/>
    </row>
    <row r="23" spans="1:3" ht="16.5" customHeight="1" x14ac:dyDescent="0.3">
      <c r="A23" s="111" t="s">
        <v>471</v>
      </c>
      <c r="B23" s="112" t="s">
        <v>286</v>
      </c>
      <c r="C23" s="164"/>
    </row>
    <row r="24" spans="1:3" ht="16.5" customHeight="1" x14ac:dyDescent="0.3">
      <c r="A24" s="111" t="s">
        <v>472</v>
      </c>
      <c r="B24" s="112" t="s">
        <v>286</v>
      </c>
      <c r="C24" s="116">
        <v>241</v>
      </c>
    </row>
    <row r="25" spans="1:3" ht="16.5" customHeight="1" x14ac:dyDescent="0.3">
      <c r="A25" s="111" t="s">
        <v>473</v>
      </c>
      <c r="B25" s="112" t="s">
        <v>286</v>
      </c>
      <c r="C25" s="165">
        <v>3111</v>
      </c>
    </row>
    <row r="26" spans="1:3" ht="16.5" customHeight="1" x14ac:dyDescent="0.3">
      <c r="A26" s="111" t="s">
        <v>474</v>
      </c>
      <c r="B26" s="112" t="s">
        <v>286</v>
      </c>
      <c r="C26" s="164"/>
    </row>
    <row r="27" spans="1:3" ht="16.5" customHeight="1" x14ac:dyDescent="0.3">
      <c r="A27" s="111" t="s">
        <v>475</v>
      </c>
      <c r="B27" s="112" t="s">
        <v>286</v>
      </c>
      <c r="C27" s="164"/>
    </row>
    <row r="28" spans="1:3" ht="26.25" customHeight="1" x14ac:dyDescent="0.3">
      <c r="A28" s="160" t="s">
        <v>285</v>
      </c>
      <c r="B28" s="161" t="s">
        <v>286</v>
      </c>
      <c r="C28" s="166">
        <f>SUM(C18:C27)</f>
        <v>3402</v>
      </c>
    </row>
    <row r="29" spans="1:3" ht="18" hidden="1" customHeight="1" x14ac:dyDescent="0.3">
      <c r="A29" s="111" t="s">
        <v>477</v>
      </c>
      <c r="B29" s="119" t="s">
        <v>290</v>
      </c>
      <c r="C29" s="164"/>
    </row>
    <row r="30" spans="1:3" ht="18" hidden="1" customHeight="1" x14ac:dyDescent="0.3">
      <c r="A30" s="111" t="s">
        <v>478</v>
      </c>
      <c r="B30" s="119" t="s">
        <v>290</v>
      </c>
      <c r="C30" s="164"/>
    </row>
    <row r="31" spans="1:3" ht="18" hidden="1" customHeight="1" x14ac:dyDescent="0.3">
      <c r="A31" s="111" t="s">
        <v>479</v>
      </c>
      <c r="B31" s="119" t="s">
        <v>290</v>
      </c>
      <c r="C31" s="164"/>
    </row>
    <row r="32" spans="1:3" ht="18" hidden="1" customHeight="1" x14ac:dyDescent="0.3">
      <c r="A32" s="119" t="s">
        <v>480</v>
      </c>
      <c r="B32" s="119" t="s">
        <v>290</v>
      </c>
      <c r="C32" s="164"/>
    </row>
    <row r="33" spans="1:3" ht="18" hidden="1" customHeight="1" x14ac:dyDescent="0.3">
      <c r="A33" s="119" t="s">
        <v>481</v>
      </c>
      <c r="B33" s="119" t="s">
        <v>290</v>
      </c>
      <c r="C33" s="164"/>
    </row>
    <row r="34" spans="1:3" ht="18" hidden="1" customHeight="1" x14ac:dyDescent="0.3">
      <c r="A34" s="119" t="s">
        <v>482</v>
      </c>
      <c r="B34" s="119" t="s">
        <v>290</v>
      </c>
      <c r="C34" s="164"/>
    </row>
    <row r="35" spans="1:3" ht="18" hidden="1" customHeight="1" x14ac:dyDescent="0.3">
      <c r="A35" s="111" t="s">
        <v>483</v>
      </c>
      <c r="B35" s="119" t="s">
        <v>290</v>
      </c>
      <c r="C35" s="164"/>
    </row>
    <row r="36" spans="1:3" ht="18" hidden="1" customHeight="1" x14ac:dyDescent="0.3">
      <c r="A36" s="111" t="s">
        <v>484</v>
      </c>
      <c r="B36" s="119" t="s">
        <v>290</v>
      </c>
      <c r="C36" s="164"/>
    </row>
    <row r="37" spans="1:3" ht="18" hidden="1" customHeight="1" x14ac:dyDescent="0.3">
      <c r="A37" s="111" t="s">
        <v>485</v>
      </c>
      <c r="B37" s="119" t="s">
        <v>290</v>
      </c>
      <c r="C37" s="164"/>
    </row>
    <row r="38" spans="1:3" ht="18" hidden="1" customHeight="1" x14ac:dyDescent="0.3">
      <c r="A38" s="111" t="s">
        <v>486</v>
      </c>
      <c r="B38" s="119" t="s">
        <v>290</v>
      </c>
      <c r="C38" s="164"/>
    </row>
    <row r="39" spans="1:3" ht="30" customHeight="1" x14ac:dyDescent="0.3">
      <c r="A39" s="125" t="s">
        <v>487</v>
      </c>
      <c r="B39" s="115" t="s">
        <v>290</v>
      </c>
      <c r="C39" s="164"/>
    </row>
    <row r="40" spans="1:3" ht="27" customHeight="1" x14ac:dyDescent="0.3">
      <c r="A40" s="162" t="s">
        <v>488</v>
      </c>
      <c r="B40" s="115" t="s">
        <v>296</v>
      </c>
      <c r="C40" s="164"/>
    </row>
    <row r="41" spans="1:3" ht="17.25" customHeight="1" x14ac:dyDescent="0.3">
      <c r="A41" s="111" t="s">
        <v>477</v>
      </c>
      <c r="B41" s="119" t="s">
        <v>296</v>
      </c>
      <c r="C41" s="164"/>
    </row>
    <row r="42" spans="1:3" ht="17.25" customHeight="1" x14ac:dyDescent="0.3">
      <c r="A42" s="111" t="s">
        <v>478</v>
      </c>
      <c r="B42" s="119" t="s">
        <v>296</v>
      </c>
      <c r="C42" s="116">
        <v>400</v>
      </c>
    </row>
    <row r="43" spans="1:3" ht="17.25" customHeight="1" x14ac:dyDescent="0.3">
      <c r="A43" s="111" t="s">
        <v>479</v>
      </c>
      <c r="B43" s="119" t="s">
        <v>296</v>
      </c>
      <c r="C43" s="164"/>
    </row>
    <row r="44" spans="1:3" ht="17.25" hidden="1" customHeight="1" x14ac:dyDescent="0.3">
      <c r="A44" s="119" t="s">
        <v>480</v>
      </c>
      <c r="B44" s="119" t="s">
        <v>296</v>
      </c>
      <c r="C44" s="164"/>
    </row>
    <row r="45" spans="1:3" ht="17.25" hidden="1" customHeight="1" x14ac:dyDescent="0.3">
      <c r="A45" s="119" t="s">
        <v>481</v>
      </c>
      <c r="B45" s="119" t="s">
        <v>296</v>
      </c>
      <c r="C45" s="164"/>
    </row>
    <row r="46" spans="1:3" ht="17.25" hidden="1" customHeight="1" x14ac:dyDescent="0.3">
      <c r="A46" s="119" t="s">
        <v>482</v>
      </c>
      <c r="B46" s="119" t="s">
        <v>296</v>
      </c>
      <c r="C46" s="164"/>
    </row>
    <row r="47" spans="1:3" ht="17.25" hidden="1" customHeight="1" x14ac:dyDescent="0.3">
      <c r="A47" s="111" t="s">
        <v>483</v>
      </c>
      <c r="B47" s="119" t="s">
        <v>296</v>
      </c>
      <c r="C47" s="164"/>
    </row>
    <row r="48" spans="1:3" ht="17.25" hidden="1" customHeight="1" x14ac:dyDescent="0.3">
      <c r="A48" s="111" t="s">
        <v>489</v>
      </c>
      <c r="B48" s="119" t="s">
        <v>296</v>
      </c>
      <c r="C48" s="164"/>
    </row>
    <row r="49" spans="1:3" ht="17.25" hidden="1" customHeight="1" x14ac:dyDescent="0.3">
      <c r="A49" s="111" t="s">
        <v>485</v>
      </c>
      <c r="B49" s="119" t="s">
        <v>296</v>
      </c>
      <c r="C49" s="164"/>
    </row>
    <row r="50" spans="1:3" ht="17.25" hidden="1" customHeight="1" x14ac:dyDescent="0.3">
      <c r="A50" s="111" t="s">
        <v>486</v>
      </c>
      <c r="B50" s="119" t="s">
        <v>296</v>
      </c>
      <c r="C50" s="164"/>
    </row>
    <row r="51" spans="1:3" ht="25.5" customHeight="1" x14ac:dyDescent="0.3">
      <c r="A51" s="162" t="s">
        <v>488</v>
      </c>
      <c r="B51" s="161" t="s">
        <v>296</v>
      </c>
      <c r="C51" s="166">
        <f>SUM(C41:C50)</f>
        <v>400</v>
      </c>
    </row>
    <row r="52" spans="1:3" ht="20.25" hidden="1" customHeight="1" x14ac:dyDescent="0.3">
      <c r="A52" s="111" t="s">
        <v>466</v>
      </c>
      <c r="B52" s="112" t="s">
        <v>330</v>
      </c>
      <c r="C52" s="164"/>
    </row>
    <row r="53" spans="1:3" ht="20.25" hidden="1" customHeight="1" x14ac:dyDescent="0.3">
      <c r="A53" s="111" t="s">
        <v>467</v>
      </c>
      <c r="B53" s="112" t="s">
        <v>330</v>
      </c>
      <c r="C53" s="164"/>
    </row>
    <row r="54" spans="1:3" ht="20.25" hidden="1" customHeight="1" x14ac:dyDescent="0.3">
      <c r="A54" s="111" t="s">
        <v>468</v>
      </c>
      <c r="B54" s="112" t="s">
        <v>330</v>
      </c>
      <c r="C54" s="164"/>
    </row>
    <row r="55" spans="1:3" ht="20.25" hidden="1" customHeight="1" x14ac:dyDescent="0.3">
      <c r="A55" s="111" t="s">
        <v>469</v>
      </c>
      <c r="B55" s="112" t="s">
        <v>330</v>
      </c>
      <c r="C55" s="164"/>
    </row>
    <row r="56" spans="1:3" ht="20.25" hidden="1" customHeight="1" x14ac:dyDescent="0.3">
      <c r="A56" s="111" t="s">
        <v>470</v>
      </c>
      <c r="B56" s="112" t="s">
        <v>330</v>
      </c>
      <c r="C56" s="164"/>
    </row>
    <row r="57" spans="1:3" ht="20.25" hidden="1" customHeight="1" x14ac:dyDescent="0.3">
      <c r="A57" s="111" t="s">
        <v>471</v>
      </c>
      <c r="B57" s="112" t="s">
        <v>330</v>
      </c>
      <c r="C57" s="164"/>
    </row>
    <row r="58" spans="1:3" ht="20.25" hidden="1" customHeight="1" x14ac:dyDescent="0.3">
      <c r="A58" s="111" t="s">
        <v>472</v>
      </c>
      <c r="B58" s="112" t="s">
        <v>330</v>
      </c>
      <c r="C58" s="164"/>
    </row>
    <row r="59" spans="1:3" ht="20.25" hidden="1" customHeight="1" x14ac:dyDescent="0.3">
      <c r="A59" s="111" t="s">
        <v>473</v>
      </c>
      <c r="B59" s="112" t="s">
        <v>330</v>
      </c>
      <c r="C59" s="164"/>
    </row>
    <row r="60" spans="1:3" ht="20.25" hidden="1" customHeight="1" x14ac:dyDescent="0.3">
      <c r="A60" s="111" t="s">
        <v>474</v>
      </c>
      <c r="B60" s="112" t="s">
        <v>330</v>
      </c>
      <c r="C60" s="164"/>
    </row>
    <row r="61" spans="1:3" ht="20.25" hidden="1" customHeight="1" x14ac:dyDescent="0.3">
      <c r="A61" s="111" t="s">
        <v>475</v>
      </c>
      <c r="B61" s="112" t="s">
        <v>330</v>
      </c>
      <c r="C61" s="164"/>
    </row>
    <row r="62" spans="1:3" ht="30" customHeight="1" x14ac:dyDescent="0.3">
      <c r="A62" s="125" t="s">
        <v>490</v>
      </c>
      <c r="B62" s="115" t="s">
        <v>330</v>
      </c>
      <c r="C62" s="164"/>
    </row>
    <row r="63" spans="1:3" ht="19.5" hidden="1" customHeight="1" x14ac:dyDescent="0.3">
      <c r="A63" s="111" t="s">
        <v>466</v>
      </c>
      <c r="B63" s="112" t="s">
        <v>332</v>
      </c>
      <c r="C63" s="164"/>
    </row>
    <row r="64" spans="1:3" ht="19.5" hidden="1" customHeight="1" x14ac:dyDescent="0.3">
      <c r="A64" s="111" t="s">
        <v>467</v>
      </c>
      <c r="B64" s="112" t="s">
        <v>332</v>
      </c>
      <c r="C64" s="164"/>
    </row>
    <row r="65" spans="1:3" ht="19.5" hidden="1" customHeight="1" x14ac:dyDescent="0.3">
      <c r="A65" s="111" t="s">
        <v>468</v>
      </c>
      <c r="B65" s="112" t="s">
        <v>332</v>
      </c>
      <c r="C65" s="164"/>
    </row>
    <row r="66" spans="1:3" ht="19.5" hidden="1" customHeight="1" x14ac:dyDescent="0.3">
      <c r="A66" s="111" t="s">
        <v>469</v>
      </c>
      <c r="B66" s="112" t="s">
        <v>332</v>
      </c>
      <c r="C66" s="164"/>
    </row>
    <row r="67" spans="1:3" ht="19.5" hidden="1" customHeight="1" x14ac:dyDescent="0.3">
      <c r="A67" s="111" t="s">
        <v>470</v>
      </c>
      <c r="B67" s="112" t="s">
        <v>332</v>
      </c>
      <c r="C67" s="164"/>
    </row>
    <row r="68" spans="1:3" ht="19.5" hidden="1" customHeight="1" x14ac:dyDescent="0.3">
      <c r="A68" s="111" t="s">
        <v>471</v>
      </c>
      <c r="B68" s="112" t="s">
        <v>332</v>
      </c>
      <c r="C68" s="164"/>
    </row>
    <row r="69" spans="1:3" ht="19.5" hidden="1" customHeight="1" x14ac:dyDescent="0.3">
      <c r="A69" s="111" t="s">
        <v>472</v>
      </c>
      <c r="B69" s="112" t="s">
        <v>332</v>
      </c>
      <c r="C69" s="164"/>
    </row>
    <row r="70" spans="1:3" ht="19.5" hidden="1" customHeight="1" x14ac:dyDescent="0.3">
      <c r="A70" s="111" t="s">
        <v>473</v>
      </c>
      <c r="B70" s="112" t="s">
        <v>332</v>
      </c>
      <c r="C70" s="164"/>
    </row>
    <row r="71" spans="1:3" ht="19.5" hidden="1" customHeight="1" x14ac:dyDescent="0.3">
      <c r="A71" s="111" t="s">
        <v>474</v>
      </c>
      <c r="B71" s="112" t="s">
        <v>332</v>
      </c>
      <c r="C71" s="164"/>
    </row>
    <row r="72" spans="1:3" ht="19.5" hidden="1" customHeight="1" x14ac:dyDescent="0.3">
      <c r="A72" s="111" t="s">
        <v>475</v>
      </c>
      <c r="B72" s="112" t="s">
        <v>332</v>
      </c>
      <c r="C72" s="164"/>
    </row>
    <row r="73" spans="1:3" ht="30" customHeight="1" x14ac:dyDescent="0.3">
      <c r="A73" s="125" t="s">
        <v>491</v>
      </c>
      <c r="B73" s="115" t="s">
        <v>332</v>
      </c>
      <c r="C73" s="164"/>
    </row>
    <row r="74" spans="1:3" ht="19.5" hidden="1" customHeight="1" x14ac:dyDescent="0.3">
      <c r="A74" s="111" t="s">
        <v>466</v>
      </c>
      <c r="B74" s="112" t="s">
        <v>334</v>
      </c>
      <c r="C74" s="164"/>
    </row>
    <row r="75" spans="1:3" ht="19.5" hidden="1" customHeight="1" x14ac:dyDescent="0.3">
      <c r="A75" s="111" t="s">
        <v>467</v>
      </c>
      <c r="B75" s="112" t="s">
        <v>334</v>
      </c>
      <c r="C75" s="164"/>
    </row>
    <row r="76" spans="1:3" ht="19.5" hidden="1" customHeight="1" x14ac:dyDescent="0.3">
      <c r="A76" s="111" t="s">
        <v>468</v>
      </c>
      <c r="B76" s="112" t="s">
        <v>334</v>
      </c>
      <c r="C76" s="164"/>
    </row>
    <row r="77" spans="1:3" ht="19.5" hidden="1" customHeight="1" x14ac:dyDescent="0.3">
      <c r="A77" s="111" t="s">
        <v>469</v>
      </c>
      <c r="B77" s="112" t="s">
        <v>334</v>
      </c>
      <c r="C77" s="164"/>
    </row>
    <row r="78" spans="1:3" ht="19.5" hidden="1" customHeight="1" x14ac:dyDescent="0.3">
      <c r="A78" s="111" t="s">
        <v>470</v>
      </c>
      <c r="B78" s="112" t="s">
        <v>334</v>
      </c>
      <c r="C78" s="164"/>
    </row>
    <row r="79" spans="1:3" ht="19.5" hidden="1" customHeight="1" x14ac:dyDescent="0.3">
      <c r="A79" s="111" t="s">
        <v>471</v>
      </c>
      <c r="B79" s="112" t="s">
        <v>334</v>
      </c>
      <c r="C79" s="164"/>
    </row>
    <row r="80" spans="1:3" ht="19.5" hidden="1" customHeight="1" x14ac:dyDescent="0.3">
      <c r="A80" s="111" t="s">
        <v>472</v>
      </c>
      <c r="B80" s="112" t="s">
        <v>334</v>
      </c>
      <c r="C80" s="164"/>
    </row>
    <row r="81" spans="1:3" ht="19.5" hidden="1" customHeight="1" x14ac:dyDescent="0.3">
      <c r="A81" s="111" t="s">
        <v>473</v>
      </c>
      <c r="B81" s="112" t="s">
        <v>334</v>
      </c>
      <c r="C81" s="164"/>
    </row>
    <row r="82" spans="1:3" ht="19.5" hidden="1" customHeight="1" x14ac:dyDescent="0.3">
      <c r="A82" s="111" t="s">
        <v>474</v>
      </c>
      <c r="B82" s="112" t="s">
        <v>334</v>
      </c>
      <c r="C82" s="164"/>
    </row>
    <row r="83" spans="1:3" ht="19.5" hidden="1" customHeight="1" x14ac:dyDescent="0.3">
      <c r="A83" s="111" t="s">
        <v>475</v>
      </c>
      <c r="B83" s="112" t="s">
        <v>334</v>
      </c>
      <c r="C83" s="164"/>
    </row>
    <row r="84" spans="1:3" ht="19.5" customHeight="1" x14ac:dyDescent="0.3">
      <c r="A84" s="111" t="s">
        <v>469</v>
      </c>
      <c r="B84" s="112" t="s">
        <v>334</v>
      </c>
      <c r="C84" s="116">
        <v>151</v>
      </c>
    </row>
    <row r="85" spans="1:3" ht="24.75" customHeight="1" x14ac:dyDescent="0.3">
      <c r="A85" s="160" t="s">
        <v>492</v>
      </c>
      <c r="B85" s="161" t="s">
        <v>334</v>
      </c>
      <c r="C85" s="166">
        <f>SUM(C84)</f>
        <v>151</v>
      </c>
    </row>
    <row r="86" spans="1:3" ht="18" customHeight="1" x14ac:dyDescent="0.3">
      <c r="A86" s="111" t="s">
        <v>477</v>
      </c>
      <c r="B86" s="119" t="s">
        <v>337</v>
      </c>
      <c r="C86" s="116"/>
    </row>
    <row r="87" spans="1:3" ht="18" customHeight="1" x14ac:dyDescent="0.3">
      <c r="A87" s="111" t="s">
        <v>478</v>
      </c>
      <c r="B87" s="112" t="s">
        <v>337</v>
      </c>
      <c r="C87" s="117">
        <v>1491</v>
      </c>
    </row>
    <row r="88" spans="1:3" ht="18" customHeight="1" x14ac:dyDescent="0.3">
      <c r="A88" s="111" t="s">
        <v>479</v>
      </c>
      <c r="B88" s="119" t="s">
        <v>337</v>
      </c>
      <c r="C88" s="116">
        <v>100</v>
      </c>
    </row>
    <row r="89" spans="1:3" ht="18" hidden="1" customHeight="1" x14ac:dyDescent="0.3">
      <c r="A89" s="119" t="s">
        <v>480</v>
      </c>
      <c r="B89" s="112" t="s">
        <v>337</v>
      </c>
      <c r="C89" s="116"/>
    </row>
    <row r="90" spans="1:3" ht="18" hidden="1" customHeight="1" x14ac:dyDescent="0.3">
      <c r="A90" s="119" t="s">
        <v>481</v>
      </c>
      <c r="B90" s="119" t="s">
        <v>337</v>
      </c>
      <c r="C90" s="116"/>
    </row>
    <row r="91" spans="1:3" ht="18" hidden="1" customHeight="1" x14ac:dyDescent="0.3">
      <c r="A91" s="119" t="s">
        <v>482</v>
      </c>
      <c r="B91" s="112" t="s">
        <v>337</v>
      </c>
      <c r="C91" s="116"/>
    </row>
    <row r="92" spans="1:3" ht="18" hidden="1" customHeight="1" x14ac:dyDescent="0.3">
      <c r="A92" s="111" t="s">
        <v>483</v>
      </c>
      <c r="B92" s="119" t="s">
        <v>337</v>
      </c>
      <c r="C92" s="116"/>
    </row>
    <row r="93" spans="1:3" ht="18" hidden="1" customHeight="1" x14ac:dyDescent="0.3">
      <c r="A93" s="111" t="s">
        <v>489</v>
      </c>
      <c r="B93" s="112" t="s">
        <v>337</v>
      </c>
      <c r="C93" s="116"/>
    </row>
    <row r="94" spans="1:3" ht="18" hidden="1" customHeight="1" x14ac:dyDescent="0.3">
      <c r="A94" s="111" t="s">
        <v>485</v>
      </c>
      <c r="B94" s="119" t="s">
        <v>337</v>
      </c>
      <c r="C94" s="116"/>
    </row>
    <row r="95" spans="1:3" ht="18" hidden="1" customHeight="1" x14ac:dyDescent="0.3">
      <c r="A95" s="111" t="s">
        <v>486</v>
      </c>
      <c r="B95" s="112" t="s">
        <v>337</v>
      </c>
      <c r="C95" s="116"/>
    </row>
    <row r="96" spans="1:3" ht="24.75" customHeight="1" x14ac:dyDescent="0.3">
      <c r="A96" s="160" t="s">
        <v>493</v>
      </c>
      <c r="B96" s="161" t="s">
        <v>337</v>
      </c>
      <c r="C96" s="166">
        <f>SUM(C86:C95)</f>
        <v>1591</v>
      </c>
    </row>
    <row r="97" spans="1:3" ht="20.25" customHeight="1" x14ac:dyDescent="0.3">
      <c r="A97" s="160" t="s">
        <v>338</v>
      </c>
      <c r="B97" s="161" t="s">
        <v>339</v>
      </c>
      <c r="C97" s="166">
        <v>100</v>
      </c>
    </row>
    <row r="98" spans="1:3" ht="18" customHeight="1" x14ac:dyDescent="0.3">
      <c r="A98" s="111" t="s">
        <v>477</v>
      </c>
      <c r="B98" s="119" t="s">
        <v>341</v>
      </c>
      <c r="C98" s="116"/>
    </row>
    <row r="99" spans="1:3" ht="18" customHeight="1" x14ac:dyDescent="0.3">
      <c r="A99" s="111" t="s">
        <v>478</v>
      </c>
      <c r="B99" s="119" t="s">
        <v>341</v>
      </c>
      <c r="C99" s="167">
        <v>497</v>
      </c>
    </row>
    <row r="100" spans="1:3" ht="18" customHeight="1" x14ac:dyDescent="0.3">
      <c r="A100" s="111" t="s">
        <v>479</v>
      </c>
      <c r="B100" s="119" t="s">
        <v>341</v>
      </c>
      <c r="C100" s="116"/>
    </row>
    <row r="101" spans="1:3" ht="18" hidden="1" customHeight="1" x14ac:dyDescent="0.3">
      <c r="A101" s="119" t="s">
        <v>480</v>
      </c>
      <c r="B101" s="119" t="s">
        <v>341</v>
      </c>
      <c r="C101" s="116"/>
    </row>
    <row r="102" spans="1:3" ht="18" hidden="1" customHeight="1" x14ac:dyDescent="0.3">
      <c r="A102" s="119" t="s">
        <v>481</v>
      </c>
      <c r="B102" s="119" t="s">
        <v>341</v>
      </c>
      <c r="C102" s="116"/>
    </row>
    <row r="103" spans="1:3" ht="18" hidden="1" customHeight="1" x14ac:dyDescent="0.3">
      <c r="A103" s="119" t="s">
        <v>482</v>
      </c>
      <c r="B103" s="119" t="s">
        <v>341</v>
      </c>
      <c r="C103" s="116"/>
    </row>
    <row r="104" spans="1:3" ht="18" hidden="1" customHeight="1" x14ac:dyDescent="0.3">
      <c r="A104" s="111" t="s">
        <v>483</v>
      </c>
      <c r="B104" s="119" t="s">
        <v>341</v>
      </c>
      <c r="C104" s="116"/>
    </row>
    <row r="105" spans="1:3" ht="18" hidden="1" customHeight="1" x14ac:dyDescent="0.3">
      <c r="A105" s="111" t="s">
        <v>489</v>
      </c>
      <c r="B105" s="119" t="s">
        <v>341</v>
      </c>
      <c r="C105" s="116"/>
    </row>
    <row r="106" spans="1:3" ht="18" hidden="1" customHeight="1" x14ac:dyDescent="0.3">
      <c r="A106" s="111" t="s">
        <v>485</v>
      </c>
      <c r="B106" s="119" t="s">
        <v>341</v>
      </c>
      <c r="C106" s="116"/>
    </row>
    <row r="107" spans="1:3" ht="18" hidden="1" customHeight="1" x14ac:dyDescent="0.3">
      <c r="A107" s="111" t="s">
        <v>486</v>
      </c>
      <c r="B107" s="119" t="s">
        <v>341</v>
      </c>
      <c r="C107" s="116"/>
    </row>
    <row r="108" spans="1:3" ht="24.75" customHeight="1" x14ac:dyDescent="0.3">
      <c r="A108" s="162" t="s">
        <v>340</v>
      </c>
      <c r="B108" s="161" t="s">
        <v>341</v>
      </c>
      <c r="C108" s="166">
        <f>SUM(C98:C107)</f>
        <v>497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&amp;R5. melléklet az .../2020.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bevétel</vt:lpstr>
      <vt:lpstr>Kiadás</vt:lpstr>
      <vt:lpstr>Állami</vt:lpstr>
      <vt:lpstr>Beruházás</vt:lpstr>
      <vt:lpstr>Támog.kiad.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2020-09-24T12:07:36Z</cp:lastPrinted>
  <dcterms:created xsi:type="dcterms:W3CDTF">2018-06-20T08:53:42Z</dcterms:created>
  <dcterms:modified xsi:type="dcterms:W3CDTF">2020-09-24T12:19:09Z</dcterms:modified>
</cp:coreProperties>
</file>