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erki\Nick\2022. évi költségvetés\mód. június\"/>
    </mc:Choice>
  </mc:AlternateContent>
  <xr:revisionPtr revIDLastSave="0" documentId="13_ncr:1_{46DEDAD1-C783-4DA1-9BC8-714A2A1DC4D4}" xr6:coauthVersionLast="47" xr6:coauthVersionMax="47" xr10:uidLastSave="{00000000-0000-0000-0000-000000000000}"/>
  <bookViews>
    <workbookView xWindow="-108" yWindow="-108" windowWidth="23256" windowHeight="12576" xr2:uid="{54E4E2AF-898B-4D29-8062-54353C207323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7" i="2" l="1"/>
  <c r="F108" i="2"/>
  <c r="F109" i="2"/>
  <c r="F110" i="2"/>
  <c r="F111" i="2"/>
  <c r="F112" i="2"/>
  <c r="F113" i="2"/>
  <c r="F114" i="2"/>
  <c r="F115" i="2"/>
  <c r="F116" i="2"/>
  <c r="F117" i="2"/>
  <c r="F118" i="2"/>
  <c r="E5" i="2"/>
  <c r="F47" i="2"/>
  <c r="D131" i="2"/>
  <c r="E131" i="2"/>
  <c r="C93" i="1"/>
  <c r="F78" i="2"/>
  <c r="D34" i="2" l="1"/>
  <c r="C89" i="2"/>
  <c r="C60" i="2"/>
  <c r="C34" i="2"/>
  <c r="F65" i="1" l="1"/>
  <c r="E25" i="2"/>
  <c r="F59" i="2"/>
  <c r="D25" i="2"/>
  <c r="E31" i="2"/>
  <c r="F6" i="2"/>
  <c r="F7" i="2"/>
  <c r="F8" i="2"/>
  <c r="F9" i="2"/>
  <c r="F10" i="2"/>
  <c r="D21" i="2"/>
  <c r="E21" i="2"/>
  <c r="C21" i="2"/>
  <c r="F20" i="2" l="1"/>
  <c r="E89" i="2" l="1"/>
  <c r="E49" i="2" l="1"/>
  <c r="E45" i="2"/>
  <c r="E34" i="2"/>
  <c r="E42" i="2"/>
  <c r="F100" i="2"/>
  <c r="E50" i="2" l="1"/>
  <c r="F5" i="1"/>
  <c r="F6" i="1"/>
  <c r="F7" i="1"/>
  <c r="F8" i="1"/>
  <c r="F9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9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7" i="1"/>
  <c r="F48" i="1"/>
  <c r="F49" i="1"/>
  <c r="F50" i="1"/>
  <c r="F51" i="1"/>
  <c r="F53" i="1"/>
  <c r="F54" i="1"/>
  <c r="F55" i="1"/>
  <c r="F56" i="1"/>
  <c r="F57" i="1"/>
  <c r="F59" i="1"/>
  <c r="F60" i="1"/>
  <c r="F61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4" i="1"/>
  <c r="F119" i="2"/>
  <c r="F120" i="2"/>
  <c r="F121" i="2"/>
  <c r="F122" i="2"/>
  <c r="F123" i="2"/>
  <c r="F124" i="2"/>
  <c r="F125" i="2"/>
  <c r="F126" i="2"/>
  <c r="F127" i="2"/>
  <c r="F128" i="2"/>
  <c r="F129" i="2"/>
  <c r="F130" i="2"/>
  <c r="F80" i="2"/>
  <c r="F81" i="2"/>
  <c r="F82" i="2"/>
  <c r="F83" i="2"/>
  <c r="F84" i="2"/>
  <c r="F85" i="2"/>
  <c r="F86" i="2"/>
  <c r="F87" i="2"/>
  <c r="F79" i="2"/>
  <c r="F103" i="2"/>
  <c r="C104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29" i="2"/>
  <c r="F30" i="2"/>
  <c r="F32" i="2"/>
  <c r="F33" i="2"/>
  <c r="F35" i="2"/>
  <c r="F36" i="2"/>
  <c r="F37" i="2"/>
  <c r="F38" i="2"/>
  <c r="F39" i="2"/>
  <c r="F40" i="2"/>
  <c r="F41" i="2"/>
  <c r="F43" i="2"/>
  <c r="F44" i="2"/>
  <c r="F46" i="2"/>
  <c r="F48" i="2"/>
  <c r="F28" i="2"/>
  <c r="D49" i="2"/>
  <c r="F49" i="2" s="1"/>
  <c r="D45" i="2"/>
  <c r="F45" i="2" s="1"/>
  <c r="D42" i="2"/>
  <c r="F42" i="2" s="1"/>
  <c r="F34" i="2"/>
  <c r="D31" i="2"/>
  <c r="F31" i="2" s="1"/>
  <c r="F27" i="2"/>
  <c r="F23" i="2"/>
  <c r="F24" i="2"/>
  <c r="F22" i="2"/>
  <c r="F25" i="2" s="1"/>
  <c r="F11" i="2"/>
  <c r="F12" i="2"/>
  <c r="F13" i="2"/>
  <c r="F14" i="2"/>
  <c r="F15" i="2"/>
  <c r="F16" i="2"/>
  <c r="F5" i="2"/>
  <c r="F131" i="2" l="1"/>
  <c r="D50" i="2"/>
  <c r="F50" i="2" s="1"/>
  <c r="C10" i="1"/>
  <c r="D28" i="1" l="1"/>
  <c r="E28" i="1"/>
  <c r="E30" i="1" s="1"/>
  <c r="C28" i="1"/>
  <c r="C30" i="1" s="1"/>
  <c r="D76" i="2"/>
  <c r="E76" i="2"/>
  <c r="D60" i="2"/>
  <c r="E60" i="2"/>
  <c r="D52" i="1"/>
  <c r="E52" i="1"/>
  <c r="C52" i="1"/>
  <c r="D80" i="1"/>
  <c r="D93" i="1" s="1"/>
  <c r="E80" i="1"/>
  <c r="E93" i="1" s="1"/>
  <c r="E62" i="1"/>
  <c r="D62" i="1"/>
  <c r="F62" i="1" s="1"/>
  <c r="C62" i="1"/>
  <c r="E58" i="1"/>
  <c r="D58" i="1"/>
  <c r="C58" i="1"/>
  <c r="E45" i="1"/>
  <c r="D45" i="1"/>
  <c r="F45" i="1" s="1"/>
  <c r="C45" i="1"/>
  <c r="E41" i="1"/>
  <c r="D41" i="1"/>
  <c r="C41" i="1"/>
  <c r="D30" i="1"/>
  <c r="F30" i="1" s="1"/>
  <c r="E10" i="1"/>
  <c r="D10" i="1"/>
  <c r="D16" i="1" s="1"/>
  <c r="C16" i="1"/>
  <c r="F58" i="1" l="1"/>
  <c r="F28" i="1"/>
  <c r="F52" i="1"/>
  <c r="F41" i="1"/>
  <c r="F60" i="2"/>
  <c r="E63" i="1"/>
  <c r="F80" i="1"/>
  <c r="F93" i="1" s="1"/>
  <c r="F76" i="2"/>
  <c r="E16" i="1"/>
  <c r="F16" i="1" s="1"/>
  <c r="F10" i="1"/>
  <c r="D46" i="1"/>
  <c r="C46" i="1"/>
  <c r="D63" i="1"/>
  <c r="C80" i="1"/>
  <c r="C63" i="1"/>
  <c r="D64" i="1" l="1"/>
  <c r="D94" i="1" s="1"/>
  <c r="F63" i="1"/>
  <c r="C64" i="1"/>
  <c r="E46" i="1"/>
  <c r="C94" i="1"/>
  <c r="F46" i="1" l="1"/>
  <c r="E64" i="1"/>
  <c r="D104" i="2"/>
  <c r="E26" i="2"/>
  <c r="D26" i="2" l="1"/>
  <c r="E94" i="1"/>
  <c r="F94" i="1" s="1"/>
  <c r="F64" i="1"/>
  <c r="C131" i="2"/>
  <c r="E104" i="2"/>
  <c r="F102" i="2"/>
  <c r="F101" i="2"/>
  <c r="E94" i="2"/>
  <c r="D94" i="2"/>
  <c r="C94" i="2"/>
  <c r="C105" i="2" s="1"/>
  <c r="F93" i="2"/>
  <c r="F92" i="2"/>
  <c r="F91" i="2"/>
  <c r="F90" i="2"/>
  <c r="D89" i="2"/>
  <c r="E77" i="2"/>
  <c r="C76" i="2"/>
  <c r="F58" i="2"/>
  <c r="C49" i="2"/>
  <c r="C45" i="2"/>
  <c r="C42" i="2"/>
  <c r="C31" i="2"/>
  <c r="D77" i="2"/>
  <c r="C25" i="2"/>
  <c r="F19" i="2"/>
  <c r="F18" i="2"/>
  <c r="F17" i="2"/>
  <c r="F21" i="2" l="1"/>
  <c r="F104" i="2"/>
  <c r="F77" i="2"/>
  <c r="C26" i="2"/>
  <c r="E105" i="2"/>
  <c r="E106" i="2" s="1"/>
  <c r="E132" i="2" s="1"/>
  <c r="C50" i="2"/>
  <c r="F94" i="2"/>
  <c r="D105" i="2"/>
  <c r="D106" i="2" s="1"/>
  <c r="F89" i="2"/>
  <c r="F105" i="2" l="1"/>
  <c r="F26" i="2"/>
  <c r="F95" i="2"/>
  <c r="F96" i="2" s="1"/>
  <c r="F97" i="2" s="1"/>
  <c r="D132" i="2"/>
  <c r="F132" i="2" s="1"/>
  <c r="F106" i="2"/>
  <c r="C77" i="2"/>
  <c r="C106" i="2" s="1"/>
  <c r="C132" i="2" s="1"/>
  <c r="F98" i="2" l="1"/>
  <c r="F99" i="2" s="1"/>
</calcChain>
</file>

<file path=xl/sharedStrings.xml><?xml version="1.0" encoding="utf-8"?>
<sst xmlns="http://schemas.openxmlformats.org/spreadsheetml/2006/main" count="451" uniqueCount="420">
  <si>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</si>
  <si>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</si>
  <si>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</si>
  <si>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</si>
  <si>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</si>
  <si>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</si>
  <si>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</si>
  <si>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</si>
  <si>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</si>
  <si>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</si>
  <si>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</si>
  <si>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</si>
  <si>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</si>
  <si>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</si>
  <si>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</si>
  <si>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</si>
  <si>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</si>
  <si>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</si>
  <si>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</si>
  <si>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</si>
  <si>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B13</t>
  </si>
  <si>
    <t>B14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</si>
  <si>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</si>
  <si>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</si>
  <si>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</si>
  <si>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</si>
  <si>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</si>
  <si>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</si>
  <si>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B22</t>
  </si>
  <si>
    <t>B23</t>
  </si>
  <si>
    <t>B24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</si>
  <si>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</si>
  <si>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</si>
  <si>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</si>
  <si>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</si>
  <si>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</si>
  <si>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</si>
  <si>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</si>
  <si>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</si>
  <si>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</si>
  <si>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</si>
  <si>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</si>
  <si>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</si>
  <si>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</si>
  <si>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</si>
  <si>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</si>
  <si>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</si>
  <si>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</si>
  <si>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</si>
  <si>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</si>
  <si>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</si>
  <si>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</si>
  <si>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</si>
  <si>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</si>
  <si>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</si>
  <si>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</si>
  <si>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</si>
  <si>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</si>
  <si>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</si>
  <si>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</si>
  <si>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</si>
  <si>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</si>
  <si>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</si>
  <si>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</si>
  <si>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</si>
  <si>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</si>
  <si>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</si>
  <si>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</si>
  <si>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</si>
  <si>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</si>
  <si>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</si>
  <si>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</si>
  <si>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</si>
  <si>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</si>
  <si>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</si>
  <si>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</si>
  <si>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</si>
  <si>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</si>
  <si>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</si>
  <si>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</si>
  <si>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</si>
  <si>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</si>
  <si>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</si>
  <si>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</si>
  <si>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</si>
  <si>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</si>
  <si>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</si>
  <si>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</si>
  <si>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</si>
  <si>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</si>
  <si>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</si>
  <si>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</si>
  <si>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</si>
  <si>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</si>
  <si>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</si>
  <si>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</si>
  <si>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</si>
  <si>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</si>
  <si>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</si>
  <si>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</si>
  <si>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</si>
  <si>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</si>
  <si>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</si>
  <si>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</si>
  <si>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</si>
  <si>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</si>
  <si>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</si>
  <si>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</si>
  <si>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</si>
  <si>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</si>
  <si>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</si>
  <si>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</si>
  <si>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</si>
  <si>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</si>
  <si>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</si>
  <si>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</si>
  <si>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</si>
  <si>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</si>
  <si>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</si>
  <si>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</si>
  <si>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</si>
  <si>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</si>
  <si>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</si>
  <si>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</si>
  <si>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</si>
  <si>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</si>
  <si>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</si>
  <si>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</si>
  <si>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</si>
  <si>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</si>
  <si>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</si>
  <si>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</si>
  <si>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</si>
  <si>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</si>
  <si>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</si>
  <si>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</si>
  <si>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</si>
  <si>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</si>
  <si>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</si>
  <si>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</si>
  <si>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</si>
  <si>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</si>
  <si>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</si>
  <si>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</si>
  <si>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</si>
  <si>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</si>
  <si>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</si>
  <si>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</si>
  <si>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</si>
  <si>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</si>
  <si>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</si>
  <si>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</si>
  <si>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</si>
  <si>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</si>
  <si>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</si>
  <si>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</si>
  <si>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</si>
  <si>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</si>
  <si>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</si>
  <si>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</si>
  <si>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</si>
  <si>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</si>
  <si>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</si>
  <si>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</si>
  <si>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</si>
  <si>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</si>
  <si>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</si>
  <si>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</si>
  <si>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</si>
  <si>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</si>
  <si>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</si>
  <si>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</si>
  <si>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</si>
  <si>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</si>
  <si>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</si>
  <si>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</si>
  <si>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</si>
  <si>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</si>
  <si>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</si>
  <si>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</si>
  <si>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</si>
  <si>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</si>
  <si>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</si>
  <si>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</si>
  <si>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</si>
  <si>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</si>
  <si>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</si>
  <si>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</si>
  <si>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</si>
  <si>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</si>
  <si>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</si>
  <si>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</si>
  <si>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</si>
  <si>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</si>
  <si>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</si>
  <si>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</si>
  <si>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</si>
  <si>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</si>
  <si>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</si>
  <si>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</si>
  <si>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</si>
  <si>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</si>
  <si>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</si>
  <si>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</si>
  <si>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</si>
  <si>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</si>
  <si>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</si>
  <si>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</si>
  <si>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</si>
  <si>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</si>
  <si>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</si>
  <si>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</si>
  <si>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</si>
  <si>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</si>
  <si>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</si>
  <si>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</si>
  <si>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</si>
  <si>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</si>
  <si>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</si>
  <si>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</si>
  <si>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</si>
  <si>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</si>
  <si>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</si>
  <si>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</si>
  <si>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</si>
  <si>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</si>
  <si>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</si>
  <si>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</si>
  <si>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</si>
  <si>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</si>
  <si>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</si>
  <si>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</si>
  <si>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</si>
  <si>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</si>
  <si>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</si>
  <si>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</si>
  <si>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</si>
  <si>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</si>
  <si>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</si>
  <si>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</si>
  <si>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</si>
  <si>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</si>
  <si>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</si>
  <si>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</si>
  <si>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</si>
  <si>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</si>
  <si>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</si>
  <si>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</si>
  <si>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</si>
  <si>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</si>
  <si>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</si>
  <si>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</si>
  <si>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</si>
  <si>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</si>
  <si>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</si>
  <si>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</si>
  <si>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</si>
  <si>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</si>
  <si>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</si>
  <si>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</si>
  <si>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</si>
  <si>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</si>
  <si>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</si>
  <si>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</si>
  <si>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</si>
  <si>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</si>
  <si>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</si>
  <si>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</si>
  <si>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</si>
  <si>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</si>
  <si>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</si>
  <si>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</si>
  <si>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</si>
  <si>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</si>
  <si>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</si>
  <si>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</si>
  <si>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</si>
  <si>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</si>
  <si>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</si>
  <si>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</si>
  <si>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</si>
  <si>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</si>
  <si>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</si>
  <si>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</si>
  <si>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</si>
  <si>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</si>
  <si>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</si>
  <si>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</si>
  <si>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</si>
  <si>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</si>
  <si>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</si>
  <si>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</si>
  <si>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</si>
  <si>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</si>
  <si>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</si>
  <si>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</si>
  <si>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</si>
  <si>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</si>
  <si>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</si>
  <si>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</si>
  <si>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</si>
  <si>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</si>
  <si>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</si>
  <si>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</si>
  <si>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</si>
  <si>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</si>
  <si>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</si>
  <si>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</si>
  <si>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</si>
  <si>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</si>
  <si>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</si>
  <si>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</si>
  <si>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</si>
  <si>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</si>
  <si>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</si>
  <si>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</si>
  <si>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</si>
  <si>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</si>
  <si>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</si>
  <si>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</si>
  <si>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</si>
  <si>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</si>
  <si>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</si>
  <si>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</si>
  <si>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</si>
  <si>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</si>
  <si>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</si>
  <si>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</si>
  <si>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</si>
  <si>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</si>
  <si>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</si>
  <si>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</si>
  <si>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</si>
  <si>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</si>
  <si>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</si>
  <si>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</si>
  <si>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</si>
  <si>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</si>
  <si>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</si>
  <si>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</si>
  <si>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</si>
  <si>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</si>
  <si>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</si>
  <si>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</si>
  <si>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</si>
  <si>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</si>
  <si>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</si>
  <si>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</si>
  <si>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</si>
  <si>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</si>
  <si>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</si>
  <si>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</si>
  <si>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</si>
  <si>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</si>
  <si>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</si>
  <si>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</si>
  <si>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</si>
  <si>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</si>
  <si>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</si>
  <si>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</si>
  <si>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</si>
  <si>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</si>
  <si>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</si>
  <si>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</si>
  <si>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</si>
  <si>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</si>
  <si>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</si>
  <si>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</si>
  <si>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</si>
  <si>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</si>
  <si>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</si>
  <si>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</si>
  <si>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</si>
  <si>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</si>
  <si>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</si>
  <si>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</si>
  <si>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</si>
  <si>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</si>
  <si>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</si>
  <si>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</si>
  <si>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</si>
  <si>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r>
      <t>Egyéb dologi kiadások</t>
    </r>
    <r>
      <rPr>
        <sz val="11"/>
        <color rgb="FFFF0000"/>
        <rFont val="Bookman Old Style"/>
        <family val="1"/>
        <charset val="238"/>
      </rPr>
      <t xml:space="preserve"> </t>
    </r>
  </si>
  <si>
    <t>Felhalmozási célú visszatérítendő támogatások, kölcsönök nyújtása államháztartáson kívülre (lakásszerz.támog. + tűzo. Pályázat</t>
  </si>
  <si>
    <t xml:space="preserve">                                                                            </t>
  </si>
  <si>
    <t xml:space="preserve">Értékesítési és forgalmi adók 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</si>
  <si>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</si>
  <si>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</si>
  <si>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</si>
  <si>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</si>
  <si>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</si>
  <si>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</si>
  <si>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</si>
  <si>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</si>
  <si>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</si>
  <si>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</si>
  <si>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</si>
  <si>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Működési célú költségvetési támogatások és kiegészítő támogatások</t>
  </si>
  <si>
    <t>Elszámolásból származó bevételek</t>
  </si>
  <si>
    <t>Eredeti előirányzat</t>
  </si>
  <si>
    <t>Módosított előirányzat</t>
  </si>
  <si>
    <t>Módosítás utáni előir.</t>
  </si>
  <si>
    <t>Módosítás utáni előirányzat</t>
  </si>
  <si>
    <t>Egyéb felhalmozási célú támogatások áht-n belülre (tám.visszafiz.)</t>
  </si>
  <si>
    <t>Települési önkormányzatok szoc. és gyerm.jóléti és gy.étk. fel. támogatása</t>
  </si>
  <si>
    <t>Működési célú garancia- és kezességváll-ból szárm. megtér. áht-n belülről</t>
  </si>
  <si>
    <t>Működési célú visszatérítendő tám., kölcsönök visszatér. áht-n belülről</t>
  </si>
  <si>
    <t>Működési célú visszatérítendő tám., kölcsönök igénybevétele áht-n belülről</t>
  </si>
  <si>
    <t>Működési célú garancia- és kezességváll-ból szárm. megtér.áht-n kívülről</t>
  </si>
  <si>
    <t>Működési célú visszatérítendő tám., kölcsönök visszatér. áht-n kívülről</t>
  </si>
  <si>
    <t>Felhalmozási célú garancia- és kezességváll-ból szárm. megtér. áht-n belülről</t>
  </si>
  <si>
    <t>Felhalmozási célú visszatérítendő tám., kölcsönök visszatér. áht-n belülről</t>
  </si>
  <si>
    <t>Egyéb felhalmozási célú tám. bevételei áht-n belülről</t>
  </si>
  <si>
    <t>Felhalmozási célú visszatérítendő tám., kölcsönök igénybevét. áht-n belülről</t>
  </si>
  <si>
    <t>Munkavégzésre ir. egyéb jogv-ban nem saját foglalk-nak fizetett jutt.</t>
  </si>
  <si>
    <t xml:space="preserve">                                                                  </t>
  </si>
  <si>
    <t>Nick Község Önkormányzatának  2022. évi költségvetése</t>
  </si>
  <si>
    <t>Mód-ra javaslat 2022.06.22.</t>
  </si>
  <si>
    <t>Nick Község Önkormányzata 2022. évi költségvetése</t>
  </si>
  <si>
    <t>K352</t>
  </si>
  <si>
    <t>Fizetendő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</si>
</sst>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5" fillId="0" borderId="0"/>
  </cellStyleXfs>
  <cellXfs count="10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5" fontId="8" fillId="0" borderId="1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5" fontId="6" fillId="0" borderId="4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5" fontId="8" fillId="0" borderId="1" xfId="1" applyNumberFormat="1" applyFont="1" applyBorder="1" applyAlignment="1">
      <alignment horizontal="right" wrapText="1"/>
    </xf>
    <xf numFmtId="167" fontId="8" fillId="0" borderId="1" xfId="0" applyNumberFormat="1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7" fillId="0" borderId="1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right" vertical="center"/>
    </xf>
    <xf numFmtId="0" fontId="6" fillId="2" borderId="3" xfId="0" applyFont="1" applyFill="1" applyBorder="1"/>
    <xf numFmtId="0" fontId="8" fillId="2" borderId="4" xfId="0" applyFont="1" applyFill="1" applyBorder="1"/>
    <xf numFmtId="3" fontId="0" fillId="0" borderId="0" xfId="0" applyNumberFormat="1" applyFont="1"/>
    <xf numFmtId="0" fontId="11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3" fillId="7" borderId="1" xfId="0" applyFont="1" applyFill="1" applyBorder="1"/>
    <xf numFmtId="166" fontId="6" fillId="7" borderId="1" xfId="0" applyNumberFormat="1" applyFont="1" applyFill="1" applyBorder="1" applyAlignment="1">
      <alignment vertical="center"/>
    </xf>
    <xf numFmtId="165" fontId="6" fillId="7" borderId="1" xfId="1" applyNumberFormat="1" applyFont="1" applyFill="1" applyBorder="1" applyAlignment="1">
      <alignment horizontal="right"/>
    </xf>
    <xf numFmtId="0" fontId="6" fillId="9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8" fontId="6" fillId="0" borderId="1" xfId="1" applyNumberFormat="1" applyFont="1" applyBorder="1" applyAlignment="1">
      <alignment horizontal="right"/>
    </xf>
    <xf numFmtId="168" fontId="6" fillId="7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3" fillId="4" borderId="1" xfId="0" applyFont="1" applyFill="1" applyBorder="1"/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8" fillId="9" borderId="1" xfId="0" applyFont="1" applyFill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9" fillId="0" borderId="1" xfId="0" applyNumberFormat="1" applyFont="1" applyBorder="1"/>
    <xf numFmtId="3" fontId="5" fillId="5" borderId="1" xfId="0" applyNumberFormat="1" applyFont="1" applyFill="1" applyBorder="1"/>
    <xf numFmtId="3" fontId="5" fillId="7" borderId="1" xfId="0" applyNumberFormat="1" applyFont="1" applyFill="1" applyBorder="1"/>
    <xf numFmtId="3" fontId="5" fillId="10" borderId="1" xfId="0" applyNumberFormat="1" applyFont="1" applyFill="1" applyBorder="1"/>
    <xf numFmtId="165" fontId="5" fillId="0" borderId="4" xfId="1" applyNumberFormat="1" applyFont="1" applyBorder="1" applyAlignment="1">
      <alignment horizontal="right"/>
    </xf>
    <xf numFmtId="165" fontId="0" fillId="0" borderId="0" xfId="0" applyNumberFormat="1" applyFont="1"/>
    <xf numFmtId="3" fontId="4" fillId="0" borderId="0" xfId="0" applyNumberFormat="1" applyFont="1"/>
    <xf numFmtId="0" fontId="6" fillId="0" borderId="1" xfId="0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4">
    <cellStyle name="Ezres" xfId="1" builtinId="3"/>
    <cellStyle name="Normál" xfId="0" builtinId="0"/>
    <cellStyle name="Normál 4" xfId="2" xr:uid="{E3189645-4815-48E7-A974-616FE8BFD86C}"/>
    <cellStyle name="Normal_KTRSZJ" xfId="3" xr:uid="{0A6197E9-0194-4E2A-A490-862D6C1B2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5"/>
  <sheetViews>
    <sheetView tabSelected="1" topLeftCell="A52" workbookViewId="0">
      <selection activeCell="F65" sqref="F65"/>
    </sheetView>
  </sheetViews>
  <sheetFormatPr defaultColWidth="9.109375" defaultRowHeight="13.8" x14ac:dyDescent="0.25"/>
  <cols>
    <col min="1" max="1" width="77.44140625" style="16" customWidth="1"/>
    <col min="2" max="2" width="9.109375" style="16"/>
    <col min="3" max="3" width="12.77734375" style="16" customWidth="1"/>
    <col min="4" max="4" width="14.33203125" style="16" customWidth="1"/>
    <col min="5" max="5" width="13.6640625" style="16" customWidth="1"/>
    <col min="6" max="6" width="14.6640625" style="16" customWidth="1"/>
    <col min="7" max="16384" width="9.109375" style="16"/>
  </cols>
  <sheetData>
    <row r="1" spans="1:6" ht="27" customHeight="1" x14ac:dyDescent="0.35">
      <c r="A1" s="93" t="s">
        <v>415</v>
      </c>
      <c r="B1" s="94"/>
      <c r="C1" s="94"/>
      <c r="D1" s="94"/>
      <c r="E1" s="94"/>
      <c r="F1" s="95"/>
    </row>
    <row r="2" spans="1:6" ht="23.25" customHeight="1" x14ac:dyDescent="0.35">
      <c r="A2" s="96" t="s">
        <v>0</v>
      </c>
      <c r="B2" s="94"/>
      <c r="C2" s="94"/>
      <c r="D2" s="94"/>
      <c r="E2" s="94"/>
      <c r="F2" s="95"/>
    </row>
    <row r="3" spans="1:6" ht="55.2" x14ac:dyDescent="0.25">
      <c r="A3" s="65" t="s">
        <v>1</v>
      </c>
      <c r="B3" s="66" t="s">
        <v>2</v>
      </c>
      <c r="C3" s="67" t="s">
        <v>398</v>
      </c>
      <c r="D3" s="67" t="s">
        <v>399</v>
      </c>
      <c r="E3" s="67" t="s">
        <v>416</v>
      </c>
      <c r="F3" s="67" t="s">
        <v>401</v>
      </c>
    </row>
    <row r="4" spans="1:6" x14ac:dyDescent="0.25">
      <c r="A4" s="68" t="s">
        <v>7</v>
      </c>
      <c r="B4" s="69" t="s">
        <v>8</v>
      </c>
      <c r="C4" s="81">
        <v>18225</v>
      </c>
      <c r="D4" s="81">
        <v>18225</v>
      </c>
      <c r="E4" s="81"/>
      <c r="F4" s="81">
        <f>SUM(D4:E4)</f>
        <v>18225</v>
      </c>
    </row>
    <row r="5" spans="1:6" x14ac:dyDescent="0.25">
      <c r="A5" s="61" t="s">
        <v>9</v>
      </c>
      <c r="B5" s="69" t="s">
        <v>10</v>
      </c>
      <c r="C5" s="81"/>
      <c r="D5" s="81"/>
      <c r="E5" s="81"/>
      <c r="F5" s="81">
        <f t="shared" ref="F5:F68" si="0">SUM(D5:E5)</f>
        <v>0</v>
      </c>
    </row>
    <row r="6" spans="1:6" ht="15" customHeight="1" x14ac:dyDescent="0.25">
      <c r="A6" s="61" t="s">
        <v>403</v>
      </c>
      <c r="B6" s="69" t="s">
        <v>11</v>
      </c>
      <c r="C6" s="81">
        <v>9127</v>
      </c>
      <c r="D6" s="81">
        <v>9127</v>
      </c>
      <c r="E6" s="81">
        <v>397</v>
      </c>
      <c r="F6" s="81">
        <f t="shared" si="0"/>
        <v>9524</v>
      </c>
    </row>
    <row r="7" spans="1:6" ht="15" customHeight="1" x14ac:dyDescent="0.25">
      <c r="A7" s="61" t="s">
        <v>12</v>
      </c>
      <c r="B7" s="69" t="s">
        <v>13</v>
      </c>
      <c r="C7" s="81">
        <v>2270</v>
      </c>
      <c r="D7" s="81">
        <v>2270</v>
      </c>
      <c r="E7" s="81"/>
      <c r="F7" s="81">
        <f t="shared" si="0"/>
        <v>2270</v>
      </c>
    </row>
    <row r="8" spans="1:6" ht="15" customHeight="1" x14ac:dyDescent="0.25">
      <c r="A8" s="61" t="s">
        <v>396</v>
      </c>
      <c r="B8" s="69" t="s">
        <v>14</v>
      </c>
      <c r="C8" s="81">
        <v>1958</v>
      </c>
      <c r="D8" s="81">
        <v>1958</v>
      </c>
      <c r="E8" s="81"/>
      <c r="F8" s="81">
        <f t="shared" si="0"/>
        <v>1958</v>
      </c>
    </row>
    <row r="9" spans="1:6" ht="15" customHeight="1" x14ac:dyDescent="0.25">
      <c r="A9" s="61" t="s">
        <v>397</v>
      </c>
      <c r="B9" s="69" t="s">
        <v>15</v>
      </c>
      <c r="C9" s="81"/>
      <c r="D9" s="81"/>
      <c r="E9" s="81">
        <v>706</v>
      </c>
      <c r="F9" s="81">
        <f t="shared" si="0"/>
        <v>706</v>
      </c>
    </row>
    <row r="10" spans="1:6" ht="15" customHeight="1" x14ac:dyDescent="0.25">
      <c r="A10" s="70" t="s">
        <v>16</v>
      </c>
      <c r="B10" s="54" t="s">
        <v>17</v>
      </c>
      <c r="C10" s="82">
        <f>SUM(C4:C9)</f>
        <v>31580</v>
      </c>
      <c r="D10" s="82">
        <f>SUM(D4:D9)</f>
        <v>31580</v>
      </c>
      <c r="E10" s="82">
        <f>SUM(E4:E9)</f>
        <v>1103</v>
      </c>
      <c r="F10" s="82">
        <f t="shared" si="0"/>
        <v>32683</v>
      </c>
    </row>
    <row r="11" spans="1:6" x14ac:dyDescent="0.25">
      <c r="A11" s="61" t="s">
        <v>18</v>
      </c>
      <c r="B11" s="69" t="s">
        <v>19</v>
      </c>
      <c r="C11" s="81"/>
      <c r="D11" s="81"/>
      <c r="E11" s="81"/>
      <c r="F11" s="81">
        <f t="shared" si="0"/>
        <v>0</v>
      </c>
    </row>
    <row r="12" spans="1:6" ht="15" customHeight="1" x14ac:dyDescent="0.25">
      <c r="A12" s="61" t="s">
        <v>404</v>
      </c>
      <c r="B12" s="69" t="s">
        <v>20</v>
      </c>
      <c r="C12" s="81"/>
      <c r="D12" s="81"/>
      <c r="E12" s="81"/>
      <c r="F12" s="81">
        <f t="shared" si="0"/>
        <v>0</v>
      </c>
    </row>
    <row r="13" spans="1:6" ht="15" customHeight="1" x14ac:dyDescent="0.25">
      <c r="A13" s="61" t="s">
        <v>405</v>
      </c>
      <c r="B13" s="69" t="s">
        <v>21</v>
      </c>
      <c r="C13" s="81"/>
      <c r="D13" s="81"/>
      <c r="E13" s="81"/>
      <c r="F13" s="81">
        <f t="shared" si="0"/>
        <v>0</v>
      </c>
    </row>
    <row r="14" spans="1:6" ht="15" customHeight="1" x14ac:dyDescent="0.25">
      <c r="A14" s="61" t="s">
        <v>406</v>
      </c>
      <c r="B14" s="69" t="s">
        <v>22</v>
      </c>
      <c r="C14" s="81"/>
      <c r="D14" s="81"/>
      <c r="E14" s="81"/>
      <c r="F14" s="81">
        <f t="shared" si="0"/>
        <v>0</v>
      </c>
    </row>
    <row r="15" spans="1:6" ht="15" customHeight="1" x14ac:dyDescent="0.25">
      <c r="A15" s="61" t="s">
        <v>385</v>
      </c>
      <c r="B15" s="69" t="s">
        <v>23</v>
      </c>
      <c r="C15" s="81">
        <v>0</v>
      </c>
      <c r="D15" s="81">
        <v>0</v>
      </c>
      <c r="E15" s="81"/>
      <c r="F15" s="81">
        <f t="shared" si="0"/>
        <v>0</v>
      </c>
    </row>
    <row r="16" spans="1:6" ht="15" customHeight="1" x14ac:dyDescent="0.25">
      <c r="A16" s="70" t="s">
        <v>24</v>
      </c>
      <c r="B16" s="54" t="s">
        <v>25</v>
      </c>
      <c r="C16" s="82">
        <f>SUM(C10,C15)</f>
        <v>31580</v>
      </c>
      <c r="D16" s="82">
        <f>SUM(D10,D15)</f>
        <v>31580</v>
      </c>
      <c r="E16" s="82">
        <f>SUM(E10,E15)</f>
        <v>1103</v>
      </c>
      <c r="F16" s="82">
        <f t="shared" si="0"/>
        <v>32683</v>
      </c>
    </row>
    <row r="17" spans="1:6" ht="15" customHeight="1" x14ac:dyDescent="0.25">
      <c r="A17" s="61" t="s">
        <v>34</v>
      </c>
      <c r="B17" s="69" t="s">
        <v>35</v>
      </c>
      <c r="C17" s="81"/>
      <c r="D17" s="81"/>
      <c r="E17" s="81"/>
      <c r="F17" s="81">
        <f t="shared" si="0"/>
        <v>0</v>
      </c>
    </row>
    <row r="18" spans="1:6" ht="15" customHeight="1" x14ac:dyDescent="0.25">
      <c r="A18" s="61" t="s">
        <v>36</v>
      </c>
      <c r="B18" s="69" t="s">
        <v>37</v>
      </c>
      <c r="C18" s="81"/>
      <c r="D18" s="81"/>
      <c r="E18" s="81"/>
      <c r="F18" s="81">
        <f t="shared" si="0"/>
        <v>0</v>
      </c>
    </row>
    <row r="19" spans="1:6" ht="15" customHeight="1" x14ac:dyDescent="0.25">
      <c r="A19" s="70" t="s">
        <v>38</v>
      </c>
      <c r="B19" s="54" t="s">
        <v>39</v>
      </c>
      <c r="C19" s="82"/>
      <c r="D19" s="81"/>
      <c r="E19" s="81"/>
      <c r="F19" s="81">
        <f t="shared" si="0"/>
        <v>0</v>
      </c>
    </row>
    <row r="20" spans="1:6" ht="15" customHeight="1" x14ac:dyDescent="0.25">
      <c r="A20" s="61" t="s">
        <v>40</v>
      </c>
      <c r="B20" s="69" t="s">
        <v>41</v>
      </c>
      <c r="C20" s="82"/>
      <c r="D20" s="81"/>
      <c r="E20" s="81"/>
      <c r="F20" s="81">
        <f t="shared" si="0"/>
        <v>0</v>
      </c>
    </row>
    <row r="21" spans="1:6" ht="15" customHeight="1" x14ac:dyDescent="0.25">
      <c r="A21" s="61" t="s">
        <v>42</v>
      </c>
      <c r="B21" s="69" t="s">
        <v>43</v>
      </c>
      <c r="C21" s="82"/>
      <c r="D21" s="81"/>
      <c r="E21" s="81"/>
      <c r="F21" s="81">
        <f t="shared" si="0"/>
        <v>0</v>
      </c>
    </row>
    <row r="22" spans="1:6" ht="15" customHeight="1" x14ac:dyDescent="0.25">
      <c r="A22" s="70" t="s">
        <v>395</v>
      </c>
      <c r="B22" s="54" t="s">
        <v>44</v>
      </c>
      <c r="C22" s="82">
        <v>2000</v>
      </c>
      <c r="D22" s="82">
        <v>2000</v>
      </c>
      <c r="E22" s="82"/>
      <c r="F22" s="82">
        <f t="shared" si="0"/>
        <v>2000</v>
      </c>
    </row>
    <row r="23" spans="1:6" ht="15" customHeight="1" x14ac:dyDescent="0.25">
      <c r="A23" s="61" t="s">
        <v>384</v>
      </c>
      <c r="B23" s="69" t="s">
        <v>45</v>
      </c>
      <c r="C23" s="83">
        <v>6500</v>
      </c>
      <c r="D23" s="83">
        <v>6500</v>
      </c>
      <c r="E23" s="83"/>
      <c r="F23" s="81">
        <f t="shared" si="0"/>
        <v>6500</v>
      </c>
    </row>
    <row r="24" spans="1:6" ht="15" customHeight="1" x14ac:dyDescent="0.25">
      <c r="A24" s="61" t="s">
        <v>386</v>
      </c>
      <c r="B24" s="69" t="s">
        <v>46</v>
      </c>
      <c r="C24" s="81"/>
      <c r="D24" s="81"/>
      <c r="E24" s="81"/>
      <c r="F24" s="81">
        <f t="shared" si="0"/>
        <v>0</v>
      </c>
    </row>
    <row r="25" spans="1:6" ht="15" customHeight="1" x14ac:dyDescent="0.25">
      <c r="A25" s="61" t="s">
        <v>387</v>
      </c>
      <c r="B25" s="69" t="s">
        <v>47</v>
      </c>
      <c r="C25" s="81"/>
      <c r="D25" s="81"/>
      <c r="E25" s="81"/>
      <c r="F25" s="81">
        <f t="shared" si="0"/>
        <v>0</v>
      </c>
    </row>
    <row r="26" spans="1:6" ht="15" customHeight="1" x14ac:dyDescent="0.25">
      <c r="A26" s="61" t="s">
        <v>48</v>
      </c>
      <c r="B26" s="69" t="s">
        <v>49</v>
      </c>
      <c r="C26" s="81"/>
      <c r="D26" s="81"/>
      <c r="E26" s="81"/>
      <c r="F26" s="81">
        <f t="shared" si="0"/>
        <v>0</v>
      </c>
    </row>
    <row r="27" spans="1:6" ht="15" customHeight="1" x14ac:dyDescent="0.25">
      <c r="A27" s="61" t="s">
        <v>50</v>
      </c>
      <c r="B27" s="69" t="s">
        <v>51</v>
      </c>
      <c r="C27" s="81">
        <v>0</v>
      </c>
      <c r="D27" s="81"/>
      <c r="E27" s="81"/>
      <c r="F27" s="81">
        <f t="shared" si="0"/>
        <v>0</v>
      </c>
    </row>
    <row r="28" spans="1:6" ht="15" customHeight="1" x14ac:dyDescent="0.25">
      <c r="A28" s="70" t="s">
        <v>52</v>
      </c>
      <c r="B28" s="54" t="s">
        <v>53</v>
      </c>
      <c r="C28" s="82">
        <f>SUM(C23:C27)</f>
        <v>6500</v>
      </c>
      <c r="D28" s="82">
        <f t="shared" ref="D28:E28" si="1">SUM(D23:D27)</f>
        <v>6500</v>
      </c>
      <c r="E28" s="82">
        <f t="shared" si="1"/>
        <v>0</v>
      </c>
      <c r="F28" s="82">
        <f t="shared" si="0"/>
        <v>6500</v>
      </c>
    </row>
    <row r="29" spans="1:6" ht="15" customHeight="1" x14ac:dyDescent="0.25">
      <c r="A29" s="61" t="s">
        <v>54</v>
      </c>
      <c r="B29" s="69" t="s">
        <v>55</v>
      </c>
      <c r="C29" s="81">
        <v>50</v>
      </c>
      <c r="D29" s="81">
        <v>50</v>
      </c>
      <c r="E29" s="81"/>
      <c r="F29" s="81">
        <f t="shared" si="0"/>
        <v>50</v>
      </c>
    </row>
    <row r="30" spans="1:6" ht="15" customHeight="1" x14ac:dyDescent="0.25">
      <c r="A30" s="70" t="s">
        <v>56</v>
      </c>
      <c r="B30" s="54" t="s">
        <v>57</v>
      </c>
      <c r="C30" s="82">
        <f>SUM(C22,C28:C29)</f>
        <v>8550</v>
      </c>
      <c r="D30" s="82">
        <f>SUM(D22,D28:D29)</f>
        <v>8550</v>
      </c>
      <c r="E30" s="82">
        <f>SUM(E22,E28:E29)</f>
        <v>0</v>
      </c>
      <c r="F30" s="82">
        <f t="shared" si="0"/>
        <v>8550</v>
      </c>
    </row>
    <row r="31" spans="1:6" ht="15" customHeight="1" x14ac:dyDescent="0.25">
      <c r="A31" s="60" t="s">
        <v>58</v>
      </c>
      <c r="B31" s="69" t="s">
        <v>59</v>
      </c>
      <c r="C31" s="81"/>
      <c r="D31" s="81"/>
      <c r="E31" s="81"/>
      <c r="F31" s="81">
        <f t="shared" si="0"/>
        <v>0</v>
      </c>
    </row>
    <row r="32" spans="1:6" ht="15" customHeight="1" x14ac:dyDescent="0.25">
      <c r="A32" s="60" t="s">
        <v>60</v>
      </c>
      <c r="B32" s="69" t="s">
        <v>61</v>
      </c>
      <c r="C32" s="81">
        <v>50</v>
      </c>
      <c r="D32" s="81">
        <v>50</v>
      </c>
      <c r="E32" s="81"/>
      <c r="F32" s="81">
        <f t="shared" si="0"/>
        <v>50</v>
      </c>
    </row>
    <row r="33" spans="1:6" ht="15" customHeight="1" x14ac:dyDescent="0.25">
      <c r="A33" s="60" t="s">
        <v>388</v>
      </c>
      <c r="B33" s="69" t="s">
        <v>62</v>
      </c>
      <c r="C33" s="81"/>
      <c r="D33" s="81"/>
      <c r="E33" s="81"/>
      <c r="F33" s="81">
        <f t="shared" si="0"/>
        <v>0</v>
      </c>
    </row>
    <row r="34" spans="1:6" ht="15" customHeight="1" x14ac:dyDescent="0.25">
      <c r="A34" s="60" t="s">
        <v>389</v>
      </c>
      <c r="B34" s="69" t="s">
        <v>63</v>
      </c>
      <c r="C34" s="81">
        <v>1545</v>
      </c>
      <c r="D34" s="81">
        <v>1545</v>
      </c>
      <c r="E34" s="81"/>
      <c r="F34" s="81">
        <f t="shared" si="0"/>
        <v>1545</v>
      </c>
    </row>
    <row r="35" spans="1:6" ht="15" customHeight="1" x14ac:dyDescent="0.25">
      <c r="A35" s="60" t="s">
        <v>64</v>
      </c>
      <c r="B35" s="69" t="s">
        <v>65</v>
      </c>
      <c r="C35" s="81">
        <v>800</v>
      </c>
      <c r="D35" s="81">
        <v>800</v>
      </c>
      <c r="E35" s="81"/>
      <c r="F35" s="81">
        <f t="shared" si="0"/>
        <v>800</v>
      </c>
    </row>
    <row r="36" spans="1:6" ht="15" customHeight="1" x14ac:dyDescent="0.25">
      <c r="A36" s="60" t="s">
        <v>66</v>
      </c>
      <c r="B36" s="69" t="s">
        <v>67</v>
      </c>
      <c r="C36" s="81">
        <v>216</v>
      </c>
      <c r="D36" s="81">
        <v>216</v>
      </c>
      <c r="E36" s="81"/>
      <c r="F36" s="81">
        <f t="shared" si="0"/>
        <v>216</v>
      </c>
    </row>
    <row r="37" spans="1:6" ht="15" customHeight="1" x14ac:dyDescent="0.25">
      <c r="A37" s="60" t="s">
        <v>68</v>
      </c>
      <c r="B37" s="69" t="s">
        <v>69</v>
      </c>
      <c r="C37" s="81"/>
      <c r="D37" s="81"/>
      <c r="E37" s="81"/>
      <c r="F37" s="81">
        <f t="shared" si="0"/>
        <v>0</v>
      </c>
    </row>
    <row r="38" spans="1:6" ht="15" customHeight="1" x14ac:dyDescent="0.25">
      <c r="A38" s="60" t="s">
        <v>70</v>
      </c>
      <c r="B38" s="69" t="s">
        <v>71</v>
      </c>
      <c r="C38" s="81"/>
      <c r="D38" s="81"/>
      <c r="E38" s="81"/>
      <c r="F38" s="81">
        <f t="shared" si="0"/>
        <v>0</v>
      </c>
    </row>
    <row r="39" spans="1:6" ht="15" customHeight="1" x14ac:dyDescent="0.25">
      <c r="A39" s="60" t="s">
        <v>72</v>
      </c>
      <c r="B39" s="69" t="s">
        <v>73</v>
      </c>
      <c r="C39" s="81"/>
      <c r="D39" s="81"/>
      <c r="E39" s="81"/>
      <c r="F39" s="81">
        <f t="shared" si="0"/>
        <v>0</v>
      </c>
    </row>
    <row r="40" spans="1:6" ht="15" customHeight="1" x14ac:dyDescent="0.25">
      <c r="A40" s="60" t="s">
        <v>74</v>
      </c>
      <c r="B40" s="69" t="s">
        <v>75</v>
      </c>
      <c r="C40" s="81"/>
      <c r="D40" s="81"/>
      <c r="E40" s="81"/>
      <c r="F40" s="81">
        <f t="shared" si="0"/>
        <v>0</v>
      </c>
    </row>
    <row r="41" spans="1:6" ht="15" customHeight="1" x14ac:dyDescent="0.25">
      <c r="A41" s="62" t="s">
        <v>76</v>
      </c>
      <c r="B41" s="54" t="s">
        <v>77</v>
      </c>
      <c r="C41" s="82">
        <f>SUM(C31:C40)</f>
        <v>2611</v>
      </c>
      <c r="D41" s="82">
        <f>SUM(D31:D40)</f>
        <v>2611</v>
      </c>
      <c r="E41" s="82">
        <f>SUM(E31:E40)</f>
        <v>0</v>
      </c>
      <c r="F41" s="82">
        <f t="shared" si="0"/>
        <v>2611</v>
      </c>
    </row>
    <row r="42" spans="1:6" ht="15" customHeight="1" x14ac:dyDescent="0.25">
      <c r="A42" s="60" t="s">
        <v>407</v>
      </c>
      <c r="B42" s="69" t="s">
        <v>90</v>
      </c>
      <c r="C42" s="81"/>
      <c r="D42" s="81"/>
      <c r="E42" s="81"/>
      <c r="F42" s="81">
        <f t="shared" si="0"/>
        <v>0</v>
      </c>
    </row>
    <row r="43" spans="1:6" ht="15" customHeight="1" x14ac:dyDescent="0.25">
      <c r="A43" s="61" t="s">
        <v>408</v>
      </c>
      <c r="B43" s="69" t="s">
        <v>91</v>
      </c>
      <c r="C43" s="81"/>
      <c r="D43" s="81"/>
      <c r="E43" s="81"/>
      <c r="F43" s="81">
        <f t="shared" si="0"/>
        <v>0</v>
      </c>
    </row>
    <row r="44" spans="1:6" ht="15" customHeight="1" x14ac:dyDescent="0.25">
      <c r="A44" s="60" t="s">
        <v>92</v>
      </c>
      <c r="B44" s="69" t="s">
        <v>93</v>
      </c>
      <c r="C44" s="81"/>
      <c r="D44" s="81"/>
      <c r="E44" s="81"/>
      <c r="F44" s="81">
        <f t="shared" si="0"/>
        <v>0</v>
      </c>
    </row>
    <row r="45" spans="1:6" ht="15" customHeight="1" x14ac:dyDescent="0.25">
      <c r="A45" s="70" t="s">
        <v>94</v>
      </c>
      <c r="B45" s="54" t="s">
        <v>95</v>
      </c>
      <c r="C45" s="82">
        <f>SUM(C42:C44)</f>
        <v>0</v>
      </c>
      <c r="D45" s="82">
        <f>SUM(D42:D44)</f>
        <v>0</v>
      </c>
      <c r="E45" s="82">
        <f>SUM(E42:E44)</f>
        <v>0</v>
      </c>
      <c r="F45" s="81">
        <f t="shared" si="0"/>
        <v>0</v>
      </c>
    </row>
    <row r="46" spans="1:6" ht="15" customHeight="1" x14ac:dyDescent="0.25">
      <c r="A46" s="71" t="s">
        <v>390</v>
      </c>
      <c r="B46" s="55"/>
      <c r="C46" s="84">
        <f>SUM(C16,C30,C41,C45,)</f>
        <v>42741</v>
      </c>
      <c r="D46" s="84">
        <f>SUM(D16,D30,D41,D45,)</f>
        <v>42741</v>
      </c>
      <c r="E46" s="84">
        <f>SUM(E16,E30,E41,E45,)</f>
        <v>1103</v>
      </c>
      <c r="F46" s="84">
        <f t="shared" si="0"/>
        <v>43844</v>
      </c>
    </row>
    <row r="47" spans="1:6" ht="15" customHeight="1" x14ac:dyDescent="0.25">
      <c r="A47" s="61" t="s">
        <v>26</v>
      </c>
      <c r="B47" s="69" t="s">
        <v>27</v>
      </c>
      <c r="C47" s="81"/>
      <c r="D47" s="81"/>
      <c r="E47" s="81"/>
      <c r="F47" s="81">
        <f t="shared" si="0"/>
        <v>0</v>
      </c>
    </row>
    <row r="48" spans="1:6" ht="15" customHeight="1" x14ac:dyDescent="0.25">
      <c r="A48" s="61" t="s">
        <v>409</v>
      </c>
      <c r="B48" s="69" t="s">
        <v>28</v>
      </c>
      <c r="C48" s="81"/>
      <c r="D48" s="81"/>
      <c r="E48" s="81"/>
      <c r="F48" s="81">
        <f t="shared" si="0"/>
        <v>0</v>
      </c>
    </row>
    <row r="49" spans="1:6" ht="15" customHeight="1" x14ac:dyDescent="0.25">
      <c r="A49" s="61" t="s">
        <v>410</v>
      </c>
      <c r="B49" s="69" t="s">
        <v>29</v>
      </c>
      <c r="C49" s="81"/>
      <c r="D49" s="81"/>
      <c r="E49" s="81"/>
      <c r="F49" s="81">
        <f t="shared" si="0"/>
        <v>0</v>
      </c>
    </row>
    <row r="50" spans="1:6" ht="15" customHeight="1" x14ac:dyDescent="0.25">
      <c r="A50" s="61" t="s">
        <v>412</v>
      </c>
      <c r="B50" s="69" t="s">
        <v>30</v>
      </c>
      <c r="C50" s="81"/>
      <c r="D50" s="81"/>
      <c r="E50" s="81"/>
      <c r="F50" s="81">
        <f t="shared" si="0"/>
        <v>0</v>
      </c>
    </row>
    <row r="51" spans="1:6" ht="15" customHeight="1" x14ac:dyDescent="0.25">
      <c r="A51" s="61" t="s">
        <v>411</v>
      </c>
      <c r="B51" s="69" t="s">
        <v>31</v>
      </c>
      <c r="C51" s="81">
        <v>314120</v>
      </c>
      <c r="D51" s="81">
        <v>314120</v>
      </c>
      <c r="E51" s="81"/>
      <c r="F51" s="81">
        <f t="shared" si="0"/>
        <v>314120</v>
      </c>
    </row>
    <row r="52" spans="1:6" ht="15" customHeight="1" x14ac:dyDescent="0.25">
      <c r="A52" s="70" t="s">
        <v>32</v>
      </c>
      <c r="B52" s="54" t="s">
        <v>33</v>
      </c>
      <c r="C52" s="82">
        <f>SUM(C47:C51)</f>
        <v>314120</v>
      </c>
      <c r="D52" s="82">
        <f t="shared" ref="D52:E52" si="2">SUM(D47:D51)</f>
        <v>314120</v>
      </c>
      <c r="E52" s="82">
        <f t="shared" si="2"/>
        <v>0</v>
      </c>
      <c r="F52" s="82">
        <f t="shared" si="0"/>
        <v>314120</v>
      </c>
    </row>
    <row r="53" spans="1:6" ht="15" customHeight="1" x14ac:dyDescent="0.25">
      <c r="A53" s="60" t="s">
        <v>78</v>
      </c>
      <c r="B53" s="69" t="s">
        <v>79</v>
      </c>
      <c r="C53" s="82"/>
      <c r="D53" s="81"/>
      <c r="E53" s="81"/>
      <c r="F53" s="81">
        <f t="shared" si="0"/>
        <v>0</v>
      </c>
    </row>
    <row r="54" spans="1:6" ht="15" customHeight="1" x14ac:dyDescent="0.25">
      <c r="A54" s="60" t="s">
        <v>80</v>
      </c>
      <c r="B54" s="69" t="s">
        <v>81</v>
      </c>
      <c r="C54" s="81">
        <v>12500</v>
      </c>
      <c r="D54" s="81">
        <v>12500</v>
      </c>
      <c r="E54" s="81"/>
      <c r="F54" s="81">
        <f t="shared" si="0"/>
        <v>12500</v>
      </c>
    </row>
    <row r="55" spans="1:6" ht="15" customHeight="1" x14ac:dyDescent="0.25">
      <c r="A55" s="60" t="s">
        <v>82</v>
      </c>
      <c r="B55" s="69" t="s">
        <v>83</v>
      </c>
      <c r="C55" s="82">
        <v>800</v>
      </c>
      <c r="D55" s="82">
        <v>800</v>
      </c>
      <c r="E55" s="82"/>
      <c r="F55" s="82">
        <f t="shared" si="0"/>
        <v>800</v>
      </c>
    </row>
    <row r="56" spans="1:6" ht="15" customHeight="1" x14ac:dyDescent="0.25">
      <c r="A56" s="60" t="s">
        <v>84</v>
      </c>
      <c r="B56" s="69" t="s">
        <v>85</v>
      </c>
      <c r="C56" s="81"/>
      <c r="D56" s="81"/>
      <c r="E56" s="81"/>
      <c r="F56" s="81">
        <f t="shared" si="0"/>
        <v>0</v>
      </c>
    </row>
    <row r="57" spans="1:6" ht="15" customHeight="1" x14ac:dyDescent="0.25">
      <c r="A57" s="60" t="s">
        <v>86</v>
      </c>
      <c r="B57" s="69" t="s">
        <v>87</v>
      </c>
      <c r="C57" s="81"/>
      <c r="D57" s="81"/>
      <c r="E57" s="81"/>
      <c r="F57" s="81">
        <f t="shared" si="0"/>
        <v>0</v>
      </c>
    </row>
    <row r="58" spans="1:6" ht="15" customHeight="1" x14ac:dyDescent="0.25">
      <c r="A58" s="70" t="s">
        <v>88</v>
      </c>
      <c r="B58" s="54" t="s">
        <v>89</v>
      </c>
      <c r="C58" s="82">
        <f>SUM(C53:C57)</f>
        <v>13300</v>
      </c>
      <c r="D58" s="82">
        <f>SUM(D53:D57)</f>
        <v>13300</v>
      </c>
      <c r="E58" s="82">
        <f>SUM(E53:E57)</f>
        <v>0</v>
      </c>
      <c r="F58" s="81">
        <f t="shared" si="0"/>
        <v>13300</v>
      </c>
    </row>
    <row r="59" spans="1:6" ht="24" customHeight="1" x14ac:dyDescent="0.25">
      <c r="A59" s="61" t="s">
        <v>96</v>
      </c>
      <c r="B59" s="69" t="s">
        <v>391</v>
      </c>
      <c r="C59" s="81">
        <v>50</v>
      </c>
      <c r="D59" s="81">
        <v>50</v>
      </c>
      <c r="E59" s="81"/>
      <c r="F59" s="81">
        <f t="shared" si="0"/>
        <v>50</v>
      </c>
    </row>
    <row r="60" spans="1:6" ht="15" hidden="1" customHeight="1" x14ac:dyDescent="0.25">
      <c r="A60" s="60" t="s">
        <v>392</v>
      </c>
      <c r="B60" s="69" t="s">
        <v>393</v>
      </c>
      <c r="C60" s="81">
        <v>0</v>
      </c>
      <c r="D60" s="81"/>
      <c r="E60" s="81"/>
      <c r="F60" s="81">
        <f t="shared" si="0"/>
        <v>0</v>
      </c>
    </row>
    <row r="61" spans="1:6" ht="15" hidden="1" customHeight="1" x14ac:dyDescent="0.25">
      <c r="A61" s="60" t="s">
        <v>97</v>
      </c>
      <c r="B61" s="69" t="s">
        <v>98</v>
      </c>
      <c r="C61" s="81"/>
      <c r="D61" s="81"/>
      <c r="E61" s="81"/>
      <c r="F61" s="81">
        <f t="shared" si="0"/>
        <v>0</v>
      </c>
    </row>
    <row r="62" spans="1:6" ht="15" hidden="1" customHeight="1" x14ac:dyDescent="0.25">
      <c r="A62" s="70" t="s">
        <v>99</v>
      </c>
      <c r="B62" s="54" t="s">
        <v>100</v>
      </c>
      <c r="C62" s="82">
        <f>SUM(C59:C61)</f>
        <v>50</v>
      </c>
      <c r="D62" s="82">
        <f>SUM(D59:D61)</f>
        <v>50</v>
      </c>
      <c r="E62" s="82">
        <f>SUM(E59:E61)</f>
        <v>0</v>
      </c>
      <c r="F62" s="81">
        <f t="shared" si="0"/>
        <v>50</v>
      </c>
    </row>
    <row r="63" spans="1:6" ht="15" customHeight="1" x14ac:dyDescent="0.25">
      <c r="A63" s="71" t="s">
        <v>394</v>
      </c>
      <c r="B63" s="55"/>
      <c r="C63" s="84">
        <f>SUM(C62,C58,C52)</f>
        <v>327470</v>
      </c>
      <c r="D63" s="84">
        <f t="shared" ref="D63:E63" si="3">SUM(D62,D58,D52)</f>
        <v>327470</v>
      </c>
      <c r="E63" s="84">
        <f t="shared" si="3"/>
        <v>0</v>
      </c>
      <c r="F63" s="84">
        <f t="shared" si="0"/>
        <v>327470</v>
      </c>
    </row>
    <row r="64" spans="1:6" x14ac:dyDescent="0.25">
      <c r="A64" s="72" t="s">
        <v>101</v>
      </c>
      <c r="B64" s="73" t="s">
        <v>102</v>
      </c>
      <c r="C64" s="85">
        <f>SUM(C46,C63)</f>
        <v>370211</v>
      </c>
      <c r="D64" s="85">
        <f>SUM(D46,D63)</f>
        <v>370211</v>
      </c>
      <c r="E64" s="85">
        <f>SUM(E46,E63)</f>
        <v>1103</v>
      </c>
      <c r="F64" s="85">
        <f t="shared" si="0"/>
        <v>371314</v>
      </c>
    </row>
    <row r="65" spans="1:6" x14ac:dyDescent="0.25">
      <c r="A65" s="74" t="s">
        <v>103</v>
      </c>
      <c r="B65" s="75"/>
      <c r="C65" s="83">
        <v>1706</v>
      </c>
      <c r="D65" s="83">
        <v>1706</v>
      </c>
      <c r="E65" s="83">
        <v>-517</v>
      </c>
      <c r="F65" s="81">
        <f>SUM(D65:E65)</f>
        <v>1189</v>
      </c>
    </row>
    <row r="66" spans="1:6" x14ac:dyDescent="0.25">
      <c r="A66" s="74" t="s">
        <v>104</v>
      </c>
      <c r="B66" s="75"/>
      <c r="C66" s="83">
        <v>-106102</v>
      </c>
      <c r="D66" s="83">
        <v>-106102</v>
      </c>
      <c r="E66" s="83">
        <v>0</v>
      </c>
      <c r="F66" s="81">
        <f t="shared" si="0"/>
        <v>-106102</v>
      </c>
    </row>
    <row r="67" spans="1:6" ht="15" hidden="1" customHeight="1" x14ac:dyDescent="0.25">
      <c r="A67" s="76" t="s">
        <v>105</v>
      </c>
      <c r="B67" s="61" t="s">
        <v>106</v>
      </c>
      <c r="C67" s="81"/>
      <c r="D67" s="81"/>
      <c r="E67" s="81"/>
      <c r="F67" s="81">
        <f t="shared" si="0"/>
        <v>0</v>
      </c>
    </row>
    <row r="68" spans="1:6" ht="15" hidden="1" customHeight="1" x14ac:dyDescent="0.25">
      <c r="A68" s="60" t="s">
        <v>107</v>
      </c>
      <c r="B68" s="61" t="s">
        <v>108</v>
      </c>
      <c r="C68" s="81"/>
      <c r="D68" s="81"/>
      <c r="E68" s="81"/>
      <c r="F68" s="81">
        <f t="shared" si="0"/>
        <v>0</v>
      </c>
    </row>
    <row r="69" spans="1:6" ht="15" hidden="1" customHeight="1" x14ac:dyDescent="0.25">
      <c r="A69" s="76" t="s">
        <v>109</v>
      </c>
      <c r="B69" s="61" t="s">
        <v>110</v>
      </c>
      <c r="C69" s="81"/>
      <c r="D69" s="81"/>
      <c r="E69" s="81"/>
      <c r="F69" s="81">
        <f t="shared" ref="F69:F94" si="4">SUM(D69:E69)</f>
        <v>0</v>
      </c>
    </row>
    <row r="70" spans="1:6" x14ac:dyDescent="0.25">
      <c r="A70" s="62" t="s">
        <v>111</v>
      </c>
      <c r="B70" s="70" t="s">
        <v>112</v>
      </c>
      <c r="C70" s="81">
        <v>147467</v>
      </c>
      <c r="D70" s="81">
        <v>147467</v>
      </c>
      <c r="E70" s="81"/>
      <c r="F70" s="81">
        <f t="shared" si="4"/>
        <v>147467</v>
      </c>
    </row>
    <row r="71" spans="1:6" ht="15" hidden="1" customHeight="1" x14ac:dyDescent="0.25">
      <c r="A71" s="60" t="s">
        <v>113</v>
      </c>
      <c r="B71" s="61" t="s">
        <v>114</v>
      </c>
      <c r="C71" s="83">
        <v>0</v>
      </c>
      <c r="D71" s="83">
        <v>0</v>
      </c>
      <c r="E71" s="83">
        <v>0</v>
      </c>
      <c r="F71" s="81">
        <f t="shared" si="4"/>
        <v>0</v>
      </c>
    </row>
    <row r="72" spans="1:6" ht="15" hidden="1" customHeight="1" x14ac:dyDescent="0.25">
      <c r="A72" s="76" t="s">
        <v>115</v>
      </c>
      <c r="B72" s="61" t="s">
        <v>116</v>
      </c>
      <c r="C72" s="81"/>
      <c r="D72" s="81"/>
      <c r="E72" s="81"/>
      <c r="F72" s="81">
        <f t="shared" si="4"/>
        <v>0</v>
      </c>
    </row>
    <row r="73" spans="1:6" ht="15" hidden="1" customHeight="1" x14ac:dyDescent="0.25">
      <c r="A73" s="60" t="s">
        <v>117</v>
      </c>
      <c r="B73" s="61" t="s">
        <v>118</v>
      </c>
      <c r="C73" s="81"/>
      <c r="D73" s="81"/>
      <c r="E73" s="81"/>
      <c r="F73" s="81">
        <f t="shared" si="4"/>
        <v>0</v>
      </c>
    </row>
    <row r="74" spans="1:6" ht="15" hidden="1" customHeight="1" x14ac:dyDescent="0.25">
      <c r="A74" s="76" t="s">
        <v>119</v>
      </c>
      <c r="B74" s="61" t="s">
        <v>120</v>
      </c>
      <c r="C74" s="81"/>
      <c r="D74" s="81"/>
      <c r="E74" s="81"/>
      <c r="F74" s="81">
        <f t="shared" si="4"/>
        <v>0</v>
      </c>
    </row>
    <row r="75" spans="1:6" x14ac:dyDescent="0.25">
      <c r="A75" s="77" t="s">
        <v>121</v>
      </c>
      <c r="B75" s="70" t="s">
        <v>122</v>
      </c>
      <c r="C75" s="82"/>
      <c r="D75" s="82"/>
      <c r="E75" s="82"/>
      <c r="F75" s="81">
        <f t="shared" si="4"/>
        <v>0</v>
      </c>
    </row>
    <row r="76" spans="1:6" x14ac:dyDescent="0.25">
      <c r="A76" s="61" t="s">
        <v>123</v>
      </c>
      <c r="B76" s="61" t="s">
        <v>124</v>
      </c>
      <c r="C76" s="81">
        <v>0</v>
      </c>
      <c r="D76" s="81">
        <v>0</v>
      </c>
      <c r="E76" s="81"/>
      <c r="F76" s="81">
        <f t="shared" si="4"/>
        <v>0</v>
      </c>
    </row>
    <row r="77" spans="1:6" x14ac:dyDescent="0.25">
      <c r="A77" s="61" t="s">
        <v>125</v>
      </c>
      <c r="B77" s="61" t="s">
        <v>124</v>
      </c>
      <c r="C77" s="81">
        <v>105500</v>
      </c>
      <c r="D77" s="81">
        <v>105500</v>
      </c>
      <c r="E77" s="81">
        <v>517</v>
      </c>
      <c r="F77" s="81">
        <f t="shared" si="4"/>
        <v>106017</v>
      </c>
    </row>
    <row r="78" spans="1:6" x14ac:dyDescent="0.25">
      <c r="A78" s="61" t="s">
        <v>126</v>
      </c>
      <c r="B78" s="61" t="s">
        <v>127</v>
      </c>
      <c r="C78" s="81"/>
      <c r="D78" s="81"/>
      <c r="E78" s="81"/>
      <c r="F78" s="81">
        <f t="shared" si="4"/>
        <v>0</v>
      </c>
    </row>
    <row r="79" spans="1:6" x14ac:dyDescent="0.25">
      <c r="A79" s="61" t="s">
        <v>128</v>
      </c>
      <c r="B79" s="61" t="s">
        <v>127</v>
      </c>
      <c r="C79" s="81"/>
      <c r="D79" s="81"/>
      <c r="E79" s="81"/>
      <c r="F79" s="81">
        <f t="shared" si="4"/>
        <v>0</v>
      </c>
    </row>
    <row r="80" spans="1:6" x14ac:dyDescent="0.25">
      <c r="A80" s="70" t="s">
        <v>129</v>
      </c>
      <c r="B80" s="70" t="s">
        <v>130</v>
      </c>
      <c r="C80" s="82">
        <f t="shared" ref="C80" si="5">SUM(C75:C79)</f>
        <v>105500</v>
      </c>
      <c r="D80" s="82">
        <f t="shared" ref="D80" si="6">SUM(D75:D79)</f>
        <v>105500</v>
      </c>
      <c r="E80" s="82">
        <f t="shared" ref="E80" si="7">SUM(E75:E79)</f>
        <v>517</v>
      </c>
      <c r="F80" s="82">
        <f t="shared" si="4"/>
        <v>106017</v>
      </c>
    </row>
    <row r="81" spans="1:6" x14ac:dyDescent="0.25">
      <c r="A81" s="76" t="s">
        <v>131</v>
      </c>
      <c r="B81" s="70" t="s">
        <v>132</v>
      </c>
      <c r="C81" s="81"/>
      <c r="D81" s="81"/>
      <c r="E81" s="81"/>
      <c r="F81" s="81"/>
    </row>
    <row r="82" spans="1:6" x14ac:dyDescent="0.25">
      <c r="A82" s="76" t="s">
        <v>133</v>
      </c>
      <c r="B82" s="70" t="s">
        <v>134</v>
      </c>
      <c r="C82" s="81"/>
      <c r="D82" s="81"/>
      <c r="E82" s="81"/>
      <c r="F82" s="81"/>
    </row>
    <row r="83" spans="1:6" x14ac:dyDescent="0.25">
      <c r="A83" s="76" t="s">
        <v>135</v>
      </c>
      <c r="B83" s="70" t="s">
        <v>136</v>
      </c>
      <c r="C83" s="81"/>
      <c r="D83" s="81"/>
      <c r="E83" s="81"/>
      <c r="F83" s="81"/>
    </row>
    <row r="84" spans="1:6" x14ac:dyDescent="0.25">
      <c r="A84" s="76" t="s">
        <v>137</v>
      </c>
      <c r="B84" s="70" t="s">
        <v>138</v>
      </c>
      <c r="C84" s="82"/>
      <c r="D84" s="82"/>
      <c r="E84" s="82"/>
      <c r="F84" s="81"/>
    </row>
    <row r="85" spans="1:6" x14ac:dyDescent="0.25">
      <c r="A85" s="60" t="s">
        <v>139</v>
      </c>
      <c r="B85" s="70" t="s">
        <v>140</v>
      </c>
      <c r="C85" s="81"/>
      <c r="D85" s="81"/>
      <c r="E85" s="81"/>
      <c r="F85" s="81"/>
    </row>
    <row r="86" spans="1:6" x14ac:dyDescent="0.25">
      <c r="A86" s="62" t="s">
        <v>141</v>
      </c>
      <c r="B86" s="70" t="s">
        <v>142</v>
      </c>
      <c r="C86" s="82"/>
      <c r="D86" s="82"/>
      <c r="E86" s="82"/>
      <c r="F86" s="81"/>
    </row>
    <row r="87" spans="1:6" ht="15" hidden="1" customHeight="1" x14ac:dyDescent="0.25">
      <c r="A87" s="60" t="s">
        <v>143</v>
      </c>
      <c r="B87" s="61" t="s">
        <v>144</v>
      </c>
      <c r="C87" s="81"/>
      <c r="D87" s="81"/>
      <c r="E87" s="81"/>
      <c r="F87" s="81"/>
    </row>
    <row r="88" spans="1:6" ht="15" hidden="1" customHeight="1" x14ac:dyDescent="0.25">
      <c r="A88" s="60" t="s">
        <v>145</v>
      </c>
      <c r="B88" s="61" t="s">
        <v>146</v>
      </c>
      <c r="C88" s="81"/>
      <c r="D88" s="81"/>
      <c r="E88" s="81"/>
      <c r="F88" s="81"/>
    </row>
    <row r="89" spans="1:6" ht="15" hidden="1" customHeight="1" x14ac:dyDescent="0.25">
      <c r="A89" s="76" t="s">
        <v>147</v>
      </c>
      <c r="B89" s="61" t="s">
        <v>148</v>
      </c>
      <c r="C89" s="81"/>
      <c r="D89" s="81"/>
      <c r="E89" s="81"/>
      <c r="F89" s="81"/>
    </row>
    <row r="90" spans="1:6" ht="15" hidden="1" customHeight="1" x14ac:dyDescent="0.25">
      <c r="A90" s="76" t="s">
        <v>149</v>
      </c>
      <c r="B90" s="61" t="s">
        <v>150</v>
      </c>
      <c r="C90" s="81"/>
      <c r="D90" s="81"/>
      <c r="E90" s="81"/>
      <c r="F90" s="81"/>
    </row>
    <row r="91" spans="1:6" x14ac:dyDescent="0.25">
      <c r="A91" s="77" t="s">
        <v>151</v>
      </c>
      <c r="B91" s="70" t="s">
        <v>152</v>
      </c>
      <c r="C91" s="81"/>
      <c r="D91" s="81"/>
      <c r="E91" s="81"/>
      <c r="F91" s="81"/>
    </row>
    <row r="92" spans="1:6" x14ac:dyDescent="0.25">
      <c r="A92" s="62" t="s">
        <v>153</v>
      </c>
      <c r="B92" s="70" t="s">
        <v>154</v>
      </c>
      <c r="C92" s="81"/>
      <c r="D92" s="81"/>
      <c r="E92" s="81"/>
      <c r="F92" s="81"/>
    </row>
    <row r="93" spans="1:6" x14ac:dyDescent="0.25">
      <c r="A93" s="78" t="s">
        <v>155</v>
      </c>
      <c r="B93" s="79" t="s">
        <v>156</v>
      </c>
      <c r="C93" s="82">
        <f>SUM(C80:C92,C70)</f>
        <v>252967</v>
      </c>
      <c r="D93" s="82">
        <f t="shared" ref="D93:F93" si="8">SUM(D80:D92,D70)</f>
        <v>252967</v>
      </c>
      <c r="E93" s="82">
        <f t="shared" si="8"/>
        <v>517</v>
      </c>
      <c r="F93" s="82">
        <f t="shared" si="8"/>
        <v>253484</v>
      </c>
    </row>
    <row r="94" spans="1:6" x14ac:dyDescent="0.25">
      <c r="A94" s="59" t="s">
        <v>157</v>
      </c>
      <c r="B94" s="80"/>
      <c r="C94" s="86">
        <f>SUM(C64,C93)</f>
        <v>623178</v>
      </c>
      <c r="D94" s="86">
        <f>SUM(D64,D93)</f>
        <v>623178</v>
      </c>
      <c r="E94" s="86">
        <f>SUM(E64,E93)</f>
        <v>1620</v>
      </c>
      <c r="F94" s="86">
        <f t="shared" si="4"/>
        <v>624798</v>
      </c>
    </row>
    <row r="95" spans="1:6" x14ac:dyDescent="0.25">
      <c r="C95" s="89"/>
      <c r="D95" s="89"/>
      <c r="E95" s="89"/>
      <c r="F95" s="89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 xml:space="preserve">&amp;RAz előterjesztés 1. melléklete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81"/>
  <sheetViews>
    <sheetView topLeftCell="A67" workbookViewId="0">
      <selection activeCell="E41" sqref="E41"/>
    </sheetView>
  </sheetViews>
  <sheetFormatPr defaultColWidth="9.109375" defaultRowHeight="14.4" x14ac:dyDescent="0.3"/>
  <cols>
    <col min="1" max="1" width="72.109375" style="24" customWidth="1"/>
    <col min="2" max="2" width="8.44140625" style="24" customWidth="1"/>
    <col min="3" max="3" width="14.33203125" style="24" customWidth="1"/>
    <col min="4" max="4" width="16.88671875" style="24" bestFit="1" customWidth="1"/>
    <col min="5" max="5" width="13.77734375" style="24" customWidth="1"/>
    <col min="6" max="6" width="15.33203125" style="24" bestFit="1" customWidth="1"/>
    <col min="7" max="7" width="9.77734375" style="24" bestFit="1" customWidth="1"/>
    <col min="8" max="16384" width="9.109375" style="24"/>
  </cols>
  <sheetData>
    <row r="1" spans="1:6" ht="21" customHeight="1" x14ac:dyDescent="0.3">
      <c r="A1" s="97" t="s">
        <v>417</v>
      </c>
      <c r="B1" s="98"/>
      <c r="C1" s="98"/>
      <c r="D1" s="98"/>
      <c r="E1" s="98"/>
      <c r="F1" s="99"/>
    </row>
    <row r="2" spans="1:6" ht="18.75" customHeight="1" x14ac:dyDescent="0.3">
      <c r="A2" s="100" t="s">
        <v>158</v>
      </c>
      <c r="B2" s="98"/>
      <c r="C2" s="98"/>
      <c r="D2" s="98"/>
      <c r="E2" s="98"/>
      <c r="F2" s="99"/>
    </row>
    <row r="3" spans="1:6" ht="18.75" customHeight="1" x14ac:dyDescent="0.3">
      <c r="A3" s="25"/>
      <c r="B3" s="26"/>
      <c r="C3" s="26"/>
      <c r="D3" s="26"/>
      <c r="E3" s="26"/>
      <c r="F3" s="27"/>
    </row>
    <row r="4" spans="1:6" ht="69.599999999999994" customHeight="1" x14ac:dyDescent="0.3">
      <c r="A4" s="17" t="s">
        <v>414</v>
      </c>
      <c r="B4" s="18" t="s">
        <v>159</v>
      </c>
      <c r="C4" s="67" t="s">
        <v>398</v>
      </c>
      <c r="D4" s="67" t="s">
        <v>399</v>
      </c>
      <c r="E4" s="67" t="s">
        <v>416</v>
      </c>
      <c r="F4" s="90" t="s">
        <v>400</v>
      </c>
    </row>
    <row r="5" spans="1:6" x14ac:dyDescent="0.3">
      <c r="A5" s="28" t="s">
        <v>160</v>
      </c>
      <c r="B5" s="29" t="s">
        <v>161</v>
      </c>
      <c r="C5" s="5">
        <v>9300</v>
      </c>
      <c r="D5" s="4">
        <v>9300</v>
      </c>
      <c r="E5" s="4">
        <f>-1440+351-165</f>
        <v>-1254</v>
      </c>
      <c r="F5" s="5">
        <f>SUM(D5:E5)</f>
        <v>8046</v>
      </c>
    </row>
    <row r="6" spans="1:6" hidden="1" x14ac:dyDescent="0.3">
      <c r="A6" s="28" t="s">
        <v>162</v>
      </c>
      <c r="B6" s="30" t="s">
        <v>163</v>
      </c>
      <c r="C6" s="4"/>
      <c r="D6" s="4"/>
      <c r="E6" s="4"/>
      <c r="F6" s="5">
        <f t="shared" ref="F6:F10" si="0">SUM(D6:E6)</f>
        <v>0</v>
      </c>
    </row>
    <row r="7" spans="1:6" hidden="1" x14ac:dyDescent="0.3">
      <c r="A7" s="28" t="s">
        <v>164</v>
      </c>
      <c r="B7" s="30" t="s">
        <v>165</v>
      </c>
      <c r="C7" s="4"/>
      <c r="D7" s="4"/>
      <c r="E7" s="4"/>
      <c r="F7" s="5">
        <f t="shared" si="0"/>
        <v>0</v>
      </c>
    </row>
    <row r="8" spans="1:6" hidden="1" x14ac:dyDescent="0.3">
      <c r="A8" s="19" t="s">
        <v>166</v>
      </c>
      <c r="B8" s="30" t="s">
        <v>167</v>
      </c>
      <c r="C8" s="4"/>
      <c r="D8" s="4"/>
      <c r="E8" s="4"/>
      <c r="F8" s="5">
        <f t="shared" si="0"/>
        <v>0</v>
      </c>
    </row>
    <row r="9" spans="1:6" hidden="1" x14ac:dyDescent="0.3">
      <c r="A9" s="19" t="s">
        <v>168</v>
      </c>
      <c r="B9" s="30" t="s">
        <v>169</v>
      </c>
      <c r="C9" s="4"/>
      <c r="D9" s="4"/>
      <c r="E9" s="4"/>
      <c r="F9" s="5">
        <f t="shared" si="0"/>
        <v>0</v>
      </c>
    </row>
    <row r="10" spans="1:6" x14ac:dyDescent="0.3">
      <c r="A10" s="19" t="s">
        <v>162</v>
      </c>
      <c r="B10" s="30" t="s">
        <v>163</v>
      </c>
      <c r="C10" s="4"/>
      <c r="D10" s="4"/>
      <c r="E10" s="4"/>
      <c r="F10" s="5">
        <f t="shared" si="0"/>
        <v>0</v>
      </c>
    </row>
    <row r="11" spans="1:6" x14ac:dyDescent="0.3">
      <c r="A11" s="19" t="s">
        <v>170</v>
      </c>
      <c r="B11" s="30" t="s">
        <v>171</v>
      </c>
      <c r="C11" s="4"/>
      <c r="D11" s="4"/>
      <c r="E11" s="4"/>
      <c r="F11" s="5">
        <f t="shared" ref="F11:F16" si="1">SUM(D11:E11)</f>
        <v>0</v>
      </c>
    </row>
    <row r="12" spans="1:6" x14ac:dyDescent="0.3">
      <c r="A12" s="19" t="s">
        <v>172</v>
      </c>
      <c r="B12" s="30" t="s">
        <v>173</v>
      </c>
      <c r="C12" s="4">
        <v>360</v>
      </c>
      <c r="D12" s="4">
        <v>360</v>
      </c>
      <c r="E12" s="4"/>
      <c r="F12" s="5">
        <f t="shared" si="1"/>
        <v>360</v>
      </c>
    </row>
    <row r="13" spans="1:6" x14ac:dyDescent="0.3">
      <c r="A13" s="19" t="s">
        <v>174</v>
      </c>
      <c r="B13" s="30" t="s">
        <v>175</v>
      </c>
      <c r="C13" s="4"/>
      <c r="D13" s="4"/>
      <c r="E13" s="4"/>
      <c r="F13" s="5">
        <f t="shared" si="1"/>
        <v>0</v>
      </c>
    </row>
    <row r="14" spans="1:6" hidden="1" x14ac:dyDescent="0.3">
      <c r="A14" s="21" t="s">
        <v>176</v>
      </c>
      <c r="B14" s="30" t="s">
        <v>177</v>
      </c>
      <c r="C14" s="4"/>
      <c r="D14" s="4"/>
      <c r="E14" s="4"/>
      <c r="F14" s="5">
        <f t="shared" si="1"/>
        <v>0</v>
      </c>
    </row>
    <row r="15" spans="1:6" x14ac:dyDescent="0.3">
      <c r="A15" s="21" t="s">
        <v>176</v>
      </c>
      <c r="B15" s="30" t="s">
        <v>177</v>
      </c>
      <c r="C15" s="4"/>
      <c r="D15" s="4"/>
      <c r="E15" s="4"/>
      <c r="F15" s="5">
        <f t="shared" si="1"/>
        <v>0</v>
      </c>
    </row>
    <row r="16" spans="1:6" x14ac:dyDescent="0.3">
      <c r="A16" s="21" t="s">
        <v>178</v>
      </c>
      <c r="B16" s="30" t="s">
        <v>179</v>
      </c>
      <c r="C16" s="4"/>
      <c r="D16" s="4"/>
      <c r="E16" s="4"/>
      <c r="F16" s="5">
        <f t="shared" si="1"/>
        <v>0</v>
      </c>
    </row>
    <row r="17" spans="1:7" hidden="1" x14ac:dyDescent="0.3">
      <c r="A17" s="21" t="s">
        <v>180</v>
      </c>
      <c r="B17" s="30" t="s">
        <v>181</v>
      </c>
      <c r="C17" s="4"/>
      <c r="D17" s="4"/>
      <c r="E17" s="4"/>
      <c r="F17" s="5">
        <f t="shared" ref="F17:F19" si="2">SUM(C17:E17)</f>
        <v>0</v>
      </c>
    </row>
    <row r="18" spans="1:7" hidden="1" x14ac:dyDescent="0.3">
      <c r="A18" s="21" t="s">
        <v>182</v>
      </c>
      <c r="B18" s="30" t="s">
        <v>183</v>
      </c>
      <c r="C18" s="4"/>
      <c r="D18" s="4"/>
      <c r="E18" s="4"/>
      <c r="F18" s="5">
        <f t="shared" si="2"/>
        <v>0</v>
      </c>
    </row>
    <row r="19" spans="1:7" hidden="1" x14ac:dyDescent="0.3">
      <c r="A19" s="21" t="s">
        <v>184</v>
      </c>
      <c r="B19" s="30" t="s">
        <v>185</v>
      </c>
      <c r="C19" s="4"/>
      <c r="D19" s="4"/>
      <c r="E19" s="4"/>
      <c r="F19" s="5">
        <f t="shared" si="2"/>
        <v>0</v>
      </c>
    </row>
    <row r="20" spans="1:7" x14ac:dyDescent="0.3">
      <c r="A20" s="19" t="s">
        <v>184</v>
      </c>
      <c r="B20" s="30" t="s">
        <v>185</v>
      </c>
      <c r="C20" s="4"/>
      <c r="D20" s="4"/>
      <c r="E20" s="4">
        <v>165</v>
      </c>
      <c r="F20" s="5">
        <f>SUM(D20:E20)</f>
        <v>165</v>
      </c>
    </row>
    <row r="21" spans="1:7" x14ac:dyDescent="0.3">
      <c r="A21" s="8" t="s">
        <v>186</v>
      </c>
      <c r="B21" s="9" t="s">
        <v>187</v>
      </c>
      <c r="C21" s="6">
        <f>SUM(C5:C20)</f>
        <v>9660</v>
      </c>
      <c r="D21" s="6">
        <f t="shared" ref="D21:F21" si="3">SUM(D5:D20)</f>
        <v>9660</v>
      </c>
      <c r="E21" s="6">
        <f t="shared" si="3"/>
        <v>-1089</v>
      </c>
      <c r="F21" s="6">
        <f t="shared" si="3"/>
        <v>8571</v>
      </c>
    </row>
    <row r="22" spans="1:7" x14ac:dyDescent="0.3">
      <c r="A22" s="21" t="s">
        <v>188</v>
      </c>
      <c r="B22" s="30" t="s">
        <v>189</v>
      </c>
      <c r="C22" s="4">
        <v>6609</v>
      </c>
      <c r="D22" s="4">
        <v>6609</v>
      </c>
      <c r="E22" s="4"/>
      <c r="F22" s="5">
        <f>SUM(D22:E22)</f>
        <v>6609</v>
      </c>
    </row>
    <row r="23" spans="1:7" ht="14.4" customHeight="1" x14ac:dyDescent="0.3">
      <c r="A23" s="21" t="s">
        <v>413</v>
      </c>
      <c r="B23" s="30" t="s">
        <v>190</v>
      </c>
      <c r="C23" s="4">
        <v>1330</v>
      </c>
      <c r="D23" s="4">
        <v>1330</v>
      </c>
      <c r="E23" s="4">
        <v>1440</v>
      </c>
      <c r="F23" s="5">
        <f t="shared" ref="F23:F24" si="4">SUM(D23:E23)</f>
        <v>2770</v>
      </c>
    </row>
    <row r="24" spans="1:7" x14ac:dyDescent="0.3">
      <c r="A24" s="20" t="s">
        <v>191</v>
      </c>
      <c r="B24" s="30" t="s">
        <v>192</v>
      </c>
      <c r="C24" s="4">
        <v>550</v>
      </c>
      <c r="D24" s="4">
        <v>550</v>
      </c>
      <c r="E24" s="4"/>
      <c r="F24" s="5">
        <f t="shared" si="4"/>
        <v>550</v>
      </c>
    </row>
    <row r="25" spans="1:7" x14ac:dyDescent="0.3">
      <c r="A25" s="1" t="s">
        <v>193</v>
      </c>
      <c r="B25" s="9" t="s">
        <v>194</v>
      </c>
      <c r="C25" s="6">
        <f>SUM(C22:C24)</f>
        <v>8489</v>
      </c>
      <c r="D25" s="6">
        <f>SUM(D22:D24)</f>
        <v>8489</v>
      </c>
      <c r="E25" s="6">
        <f>SUM(E22:E24)</f>
        <v>1440</v>
      </c>
      <c r="F25" s="7">
        <f>SUM(F22:F24)</f>
        <v>9929</v>
      </c>
    </row>
    <row r="26" spans="1:7" x14ac:dyDescent="0.3">
      <c r="A26" s="8" t="s">
        <v>195</v>
      </c>
      <c r="B26" s="9" t="s">
        <v>196</v>
      </c>
      <c r="C26" s="6">
        <f>C21+C25</f>
        <v>18149</v>
      </c>
      <c r="D26" s="6">
        <f>D21+D25</f>
        <v>18149</v>
      </c>
      <c r="E26" s="6">
        <f>E21+E25</f>
        <v>351</v>
      </c>
      <c r="F26" s="6">
        <f>F21+F25</f>
        <v>18500</v>
      </c>
      <c r="G26" s="52"/>
    </row>
    <row r="27" spans="1:7" x14ac:dyDescent="0.3">
      <c r="A27" s="1" t="s">
        <v>197</v>
      </c>
      <c r="B27" s="9" t="s">
        <v>198</v>
      </c>
      <c r="C27" s="6">
        <v>2498</v>
      </c>
      <c r="D27" s="6">
        <v>2498</v>
      </c>
      <c r="E27" s="6">
        <v>46</v>
      </c>
      <c r="F27" s="6">
        <f>SUM(D27:E27)</f>
        <v>2544</v>
      </c>
      <c r="G27" s="52"/>
    </row>
    <row r="28" spans="1:7" x14ac:dyDescent="0.3">
      <c r="A28" s="21" t="s">
        <v>199</v>
      </c>
      <c r="B28" s="30" t="s">
        <v>200</v>
      </c>
      <c r="C28" s="4">
        <v>60</v>
      </c>
      <c r="D28" s="4">
        <v>60</v>
      </c>
      <c r="E28" s="4"/>
      <c r="F28" s="5">
        <f>SUM(D28:E28)</f>
        <v>60</v>
      </c>
    </row>
    <row r="29" spans="1:7" x14ac:dyDescent="0.3">
      <c r="A29" s="21" t="s">
        <v>201</v>
      </c>
      <c r="B29" s="30" t="s">
        <v>202</v>
      </c>
      <c r="C29" s="4">
        <v>1193</v>
      </c>
      <c r="D29" s="4">
        <v>1193</v>
      </c>
      <c r="E29" s="4"/>
      <c r="F29" s="5">
        <f t="shared" ref="F29:F49" si="5">SUM(D29:E29)</f>
        <v>1193</v>
      </c>
    </row>
    <row r="30" spans="1:7" hidden="1" x14ac:dyDescent="0.3">
      <c r="A30" s="21" t="s">
        <v>203</v>
      </c>
      <c r="B30" s="30" t="s">
        <v>204</v>
      </c>
      <c r="C30" s="4">
        <v>0</v>
      </c>
      <c r="D30" s="4">
        <v>0</v>
      </c>
      <c r="E30" s="4"/>
      <c r="F30" s="5">
        <f t="shared" si="5"/>
        <v>0</v>
      </c>
    </row>
    <row r="31" spans="1:7" x14ac:dyDescent="0.3">
      <c r="A31" s="1" t="s">
        <v>205</v>
      </c>
      <c r="B31" s="9" t="s">
        <v>206</v>
      </c>
      <c r="C31" s="6">
        <f>SUM(C28:C30)</f>
        <v>1253</v>
      </c>
      <c r="D31" s="6">
        <f>SUM(D28:D30)</f>
        <v>1253</v>
      </c>
      <c r="E31" s="6">
        <f>SUM(E28:E30)</f>
        <v>0</v>
      </c>
      <c r="F31" s="7">
        <f t="shared" si="5"/>
        <v>1253</v>
      </c>
    </row>
    <row r="32" spans="1:7" x14ac:dyDescent="0.3">
      <c r="A32" s="21" t="s">
        <v>207</v>
      </c>
      <c r="B32" s="30" t="s">
        <v>208</v>
      </c>
      <c r="C32" s="4">
        <v>159</v>
      </c>
      <c r="D32" s="4">
        <v>159</v>
      </c>
      <c r="E32" s="4"/>
      <c r="F32" s="5">
        <f t="shared" si="5"/>
        <v>159</v>
      </c>
    </row>
    <row r="33" spans="1:6" x14ac:dyDescent="0.3">
      <c r="A33" s="21" t="s">
        <v>209</v>
      </c>
      <c r="B33" s="30" t="s">
        <v>210</v>
      </c>
      <c r="C33" s="4">
        <v>130</v>
      </c>
      <c r="D33" s="4">
        <v>130</v>
      </c>
      <c r="E33" s="4"/>
      <c r="F33" s="5">
        <f t="shared" si="5"/>
        <v>130</v>
      </c>
    </row>
    <row r="34" spans="1:6" ht="15" customHeight="1" x14ac:dyDescent="0.3">
      <c r="A34" s="1" t="s">
        <v>211</v>
      </c>
      <c r="B34" s="9" t="s">
        <v>212</v>
      </c>
      <c r="C34" s="4">
        <f>SUM(C32:C33)</f>
        <v>289</v>
      </c>
      <c r="D34" s="4">
        <f>SUM(D32:D33)</f>
        <v>289</v>
      </c>
      <c r="E34" s="4">
        <f>SUM(E32:E33)</f>
        <v>0</v>
      </c>
      <c r="F34" s="5">
        <f t="shared" si="5"/>
        <v>289</v>
      </c>
    </row>
    <row r="35" spans="1:6" x14ac:dyDescent="0.3">
      <c r="A35" s="21" t="s">
        <v>213</v>
      </c>
      <c r="B35" s="30" t="s">
        <v>214</v>
      </c>
      <c r="C35" s="4">
        <v>2440</v>
      </c>
      <c r="D35" s="4">
        <v>2440</v>
      </c>
      <c r="E35" s="4"/>
      <c r="F35" s="5">
        <f t="shared" si="5"/>
        <v>2440</v>
      </c>
    </row>
    <row r="36" spans="1:6" x14ac:dyDescent="0.3">
      <c r="A36" s="21" t="s">
        <v>215</v>
      </c>
      <c r="B36" s="30" t="s">
        <v>216</v>
      </c>
      <c r="C36" s="4">
        <v>800</v>
      </c>
      <c r="D36" s="4">
        <v>800</v>
      </c>
      <c r="E36" s="4"/>
      <c r="F36" s="5">
        <f t="shared" si="5"/>
        <v>800</v>
      </c>
    </row>
    <row r="37" spans="1:6" x14ac:dyDescent="0.3">
      <c r="A37" s="21" t="s">
        <v>217</v>
      </c>
      <c r="B37" s="30" t="s">
        <v>218</v>
      </c>
      <c r="C37" s="4">
        <v>80</v>
      </c>
      <c r="D37" s="4">
        <v>80</v>
      </c>
      <c r="E37" s="4"/>
      <c r="F37" s="5">
        <f t="shared" si="5"/>
        <v>80</v>
      </c>
    </row>
    <row r="38" spans="1:6" x14ac:dyDescent="0.3">
      <c r="A38" s="21" t="s">
        <v>219</v>
      </c>
      <c r="B38" s="30" t="s">
        <v>220</v>
      </c>
      <c r="C38" s="4">
        <v>1370</v>
      </c>
      <c r="D38" s="4">
        <v>1370</v>
      </c>
      <c r="E38" s="4"/>
      <c r="F38" s="5">
        <f t="shared" si="5"/>
        <v>1370</v>
      </c>
    </row>
    <row r="39" spans="1:6" x14ac:dyDescent="0.3">
      <c r="A39" s="31" t="s">
        <v>221</v>
      </c>
      <c r="B39" s="30" t="s">
        <v>222</v>
      </c>
      <c r="C39" s="4"/>
      <c r="D39" s="4"/>
      <c r="E39" s="4"/>
      <c r="F39" s="5">
        <f t="shared" si="5"/>
        <v>0</v>
      </c>
    </row>
    <row r="40" spans="1:6" x14ac:dyDescent="0.3">
      <c r="A40" s="20" t="s">
        <v>223</v>
      </c>
      <c r="B40" s="30" t="s">
        <v>224</v>
      </c>
      <c r="C40" s="4">
        <v>1700</v>
      </c>
      <c r="D40" s="4">
        <v>1700</v>
      </c>
      <c r="E40" s="4">
        <v>517</v>
      </c>
      <c r="F40" s="5">
        <f t="shared" si="5"/>
        <v>2217</v>
      </c>
    </row>
    <row r="41" spans="1:6" x14ac:dyDescent="0.3">
      <c r="A41" s="21" t="s">
        <v>225</v>
      </c>
      <c r="B41" s="30" t="s">
        <v>226</v>
      </c>
      <c r="C41" s="10">
        <v>4266</v>
      </c>
      <c r="D41" s="10">
        <v>4266</v>
      </c>
      <c r="E41" s="4">
        <v>-18</v>
      </c>
      <c r="F41" s="5">
        <f t="shared" si="5"/>
        <v>4248</v>
      </c>
    </row>
    <row r="42" spans="1:6" x14ac:dyDescent="0.3">
      <c r="A42" s="1" t="s">
        <v>227</v>
      </c>
      <c r="B42" s="9" t="s">
        <v>228</v>
      </c>
      <c r="C42" s="6">
        <f>SUM(C35:C41)</f>
        <v>10656</v>
      </c>
      <c r="D42" s="6">
        <f>SUM(D35:D41)</f>
        <v>10656</v>
      </c>
      <c r="E42" s="6">
        <f>SUM(E35:E41)</f>
        <v>499</v>
      </c>
      <c r="F42" s="7">
        <f t="shared" si="5"/>
        <v>11155</v>
      </c>
    </row>
    <row r="43" spans="1:6" x14ac:dyDescent="0.3">
      <c r="A43" s="21" t="s">
        <v>229</v>
      </c>
      <c r="B43" s="30" t="s">
        <v>230</v>
      </c>
      <c r="C43" s="4">
        <v>30</v>
      </c>
      <c r="D43" s="4">
        <v>30</v>
      </c>
      <c r="E43" s="4"/>
      <c r="F43" s="5">
        <f t="shared" si="5"/>
        <v>30</v>
      </c>
    </row>
    <row r="44" spans="1:6" x14ac:dyDescent="0.3">
      <c r="A44" s="21" t="s">
        <v>231</v>
      </c>
      <c r="B44" s="30" t="s">
        <v>232</v>
      </c>
      <c r="C44" s="4">
        <v>100</v>
      </c>
      <c r="D44" s="4">
        <v>100</v>
      </c>
      <c r="E44" s="4">
        <v>18</v>
      </c>
      <c r="F44" s="5">
        <f t="shared" si="5"/>
        <v>118</v>
      </c>
    </row>
    <row r="45" spans="1:6" x14ac:dyDescent="0.3">
      <c r="A45" s="1" t="s">
        <v>233</v>
      </c>
      <c r="B45" s="9" t="s">
        <v>234</v>
      </c>
      <c r="C45" s="6">
        <f>SUM(C43:C44)</f>
        <v>130</v>
      </c>
      <c r="D45" s="6">
        <f>SUM(D43:D44)</f>
        <v>130</v>
      </c>
      <c r="E45" s="6">
        <f>SUM(E43:E44)</f>
        <v>18</v>
      </c>
      <c r="F45" s="7">
        <f t="shared" si="5"/>
        <v>148</v>
      </c>
    </row>
    <row r="46" spans="1:6" x14ac:dyDescent="0.3">
      <c r="A46" s="21" t="s">
        <v>235</v>
      </c>
      <c r="B46" s="30" t="s">
        <v>236</v>
      </c>
      <c r="C46" s="10">
        <v>2632</v>
      </c>
      <c r="D46" s="10">
        <v>2632</v>
      </c>
      <c r="E46" s="4">
        <v>-216</v>
      </c>
      <c r="F46" s="5">
        <f t="shared" si="5"/>
        <v>2416</v>
      </c>
    </row>
    <row r="47" spans="1:6" x14ac:dyDescent="0.3">
      <c r="A47" s="21" t="s">
        <v>419</v>
      </c>
      <c r="B47" s="30" t="s">
        <v>418</v>
      </c>
      <c r="C47" s="10"/>
      <c r="D47" s="10"/>
      <c r="E47" s="4">
        <v>216</v>
      </c>
      <c r="F47" s="5">
        <f t="shared" si="5"/>
        <v>216</v>
      </c>
    </row>
    <row r="48" spans="1:6" x14ac:dyDescent="0.3">
      <c r="A48" s="21" t="s">
        <v>381</v>
      </c>
      <c r="B48" s="30" t="s">
        <v>237</v>
      </c>
      <c r="C48" s="4">
        <v>470</v>
      </c>
      <c r="D48" s="4">
        <v>470</v>
      </c>
      <c r="E48" s="4"/>
      <c r="F48" s="5">
        <f t="shared" si="5"/>
        <v>470</v>
      </c>
    </row>
    <row r="49" spans="1:7" x14ac:dyDescent="0.3">
      <c r="A49" s="1" t="s">
        <v>238</v>
      </c>
      <c r="B49" s="9" t="s">
        <v>239</v>
      </c>
      <c r="C49" s="6">
        <f>SUM(C46:C48)</f>
        <v>3102</v>
      </c>
      <c r="D49" s="6">
        <f>SUM(D46:D48)</f>
        <v>3102</v>
      </c>
      <c r="E49" s="6">
        <f>SUM(E46:E48)</f>
        <v>0</v>
      </c>
      <c r="F49" s="7">
        <f t="shared" si="5"/>
        <v>3102</v>
      </c>
    </row>
    <row r="50" spans="1:7" x14ac:dyDescent="0.3">
      <c r="A50" s="1" t="s">
        <v>240</v>
      </c>
      <c r="B50" s="9" t="s">
        <v>241</v>
      </c>
      <c r="C50" s="6">
        <f>C31+C34+C42+C45+C49</f>
        <v>15430</v>
      </c>
      <c r="D50" s="6">
        <f>D31+D34+D42+D45+D49</f>
        <v>15430</v>
      </c>
      <c r="E50" s="6">
        <f>SUM(E31,E42,E45,E49)</f>
        <v>517</v>
      </c>
      <c r="F50" s="6">
        <f>SUM(D50:E50)</f>
        <v>15947</v>
      </c>
      <c r="G50" s="52"/>
    </row>
    <row r="51" spans="1:7" hidden="1" x14ac:dyDescent="0.3">
      <c r="A51" s="22" t="s">
        <v>242</v>
      </c>
      <c r="B51" s="30" t="s">
        <v>243</v>
      </c>
      <c r="C51" s="4"/>
      <c r="D51" s="4"/>
      <c r="E51" s="4"/>
      <c r="F51" s="5"/>
    </row>
    <row r="52" spans="1:7" hidden="1" x14ac:dyDescent="0.3">
      <c r="A52" s="22" t="s">
        <v>244</v>
      </c>
      <c r="B52" s="30" t="s">
        <v>245</v>
      </c>
      <c r="C52" s="4"/>
      <c r="D52" s="4"/>
      <c r="E52" s="4"/>
      <c r="F52" s="5"/>
    </row>
    <row r="53" spans="1:7" hidden="1" x14ac:dyDescent="0.3">
      <c r="A53" s="32" t="s">
        <v>246</v>
      </c>
      <c r="B53" s="30" t="s">
        <v>247</v>
      </c>
      <c r="C53" s="4"/>
      <c r="D53" s="4"/>
      <c r="E53" s="4"/>
      <c r="F53" s="5"/>
    </row>
    <row r="54" spans="1:7" hidden="1" x14ac:dyDescent="0.3">
      <c r="A54" s="32" t="s">
        <v>248</v>
      </c>
      <c r="B54" s="30" t="s">
        <v>249</v>
      </c>
      <c r="C54" s="4"/>
      <c r="D54" s="4"/>
      <c r="E54" s="4"/>
      <c r="F54" s="5"/>
    </row>
    <row r="55" spans="1:7" hidden="1" x14ac:dyDescent="0.3">
      <c r="A55" s="32" t="s">
        <v>250</v>
      </c>
      <c r="B55" s="30" t="s">
        <v>251</v>
      </c>
      <c r="C55" s="4"/>
      <c r="D55" s="4"/>
      <c r="E55" s="4"/>
      <c r="F55" s="5"/>
    </row>
    <row r="56" spans="1:7" hidden="1" x14ac:dyDescent="0.3">
      <c r="A56" s="22" t="s">
        <v>252</v>
      </c>
      <c r="B56" s="30" t="s">
        <v>253</v>
      </c>
      <c r="C56" s="4"/>
      <c r="D56" s="4"/>
      <c r="E56" s="4"/>
      <c r="F56" s="5"/>
    </row>
    <row r="57" spans="1:7" hidden="1" x14ac:dyDescent="0.3">
      <c r="A57" s="22" t="s">
        <v>254</v>
      </c>
      <c r="B57" s="30" t="s">
        <v>255</v>
      </c>
      <c r="C57" s="4"/>
      <c r="D57" s="4"/>
      <c r="E57" s="4"/>
      <c r="F57" s="5"/>
    </row>
    <row r="58" spans="1:7" x14ac:dyDescent="0.3">
      <c r="A58" s="22" t="s">
        <v>254</v>
      </c>
      <c r="B58" s="30" t="s">
        <v>255</v>
      </c>
      <c r="C58" s="4"/>
      <c r="D58" s="4"/>
      <c r="E58" s="4"/>
      <c r="F58" s="5">
        <f>SUM(C58:E58)</f>
        <v>0</v>
      </c>
    </row>
    <row r="59" spans="1:7" x14ac:dyDescent="0.3">
      <c r="A59" s="22" t="s">
        <v>256</v>
      </c>
      <c r="B59" s="30" t="s">
        <v>257</v>
      </c>
      <c r="C59" s="4">
        <v>800</v>
      </c>
      <c r="D59" s="4">
        <v>800</v>
      </c>
      <c r="E59" s="4"/>
      <c r="F59" s="5">
        <f>SUM(D59:E59)</f>
        <v>800</v>
      </c>
    </row>
    <row r="60" spans="1:7" x14ac:dyDescent="0.3">
      <c r="A60" s="3" t="s">
        <v>258</v>
      </c>
      <c r="B60" s="9" t="s">
        <v>259</v>
      </c>
      <c r="C60" s="6">
        <f>SUM(C59)</f>
        <v>800</v>
      </c>
      <c r="D60" s="6">
        <f t="shared" ref="D60:E60" si="6">SUM(D58:D59)</f>
        <v>800</v>
      </c>
      <c r="E60" s="6">
        <f t="shared" si="6"/>
        <v>0</v>
      </c>
      <c r="F60" s="6">
        <f>SUM(D60:E60)</f>
        <v>800</v>
      </c>
    </row>
    <row r="61" spans="1:7" hidden="1" x14ac:dyDescent="0.3">
      <c r="A61" s="33" t="s">
        <v>260</v>
      </c>
      <c r="B61" s="30" t="s">
        <v>261</v>
      </c>
      <c r="C61" s="4"/>
      <c r="D61" s="4"/>
      <c r="E61" s="4"/>
      <c r="F61" s="6">
        <f t="shared" ref="F61:F77" si="7">SUM(D61:E61)</f>
        <v>0</v>
      </c>
    </row>
    <row r="62" spans="1:7" hidden="1" x14ac:dyDescent="0.3">
      <c r="A62" s="33" t="s">
        <v>262</v>
      </c>
      <c r="B62" s="30" t="s">
        <v>263</v>
      </c>
      <c r="C62" s="4"/>
      <c r="D62" s="4"/>
      <c r="E62" s="4"/>
      <c r="F62" s="6">
        <f t="shared" si="7"/>
        <v>0</v>
      </c>
    </row>
    <row r="63" spans="1:7" ht="27.6" hidden="1" x14ac:dyDescent="0.3">
      <c r="A63" s="33" t="s">
        <v>264</v>
      </c>
      <c r="B63" s="30" t="s">
        <v>265</v>
      </c>
      <c r="C63" s="4"/>
      <c r="D63" s="4"/>
      <c r="E63" s="4"/>
      <c r="F63" s="6">
        <f t="shared" si="7"/>
        <v>0</v>
      </c>
    </row>
    <row r="64" spans="1:7" ht="27.6" hidden="1" x14ac:dyDescent="0.3">
      <c r="A64" s="33" t="s">
        <v>266</v>
      </c>
      <c r="B64" s="30" t="s">
        <v>267</v>
      </c>
      <c r="C64" s="4"/>
      <c r="D64" s="4"/>
      <c r="E64" s="4"/>
      <c r="F64" s="6">
        <f t="shared" si="7"/>
        <v>0</v>
      </c>
    </row>
    <row r="65" spans="1:7" ht="27.6" hidden="1" x14ac:dyDescent="0.3">
      <c r="A65" s="33" t="s">
        <v>268</v>
      </c>
      <c r="B65" s="30" t="s">
        <v>269</v>
      </c>
      <c r="C65" s="4"/>
      <c r="D65" s="4"/>
      <c r="E65" s="4"/>
      <c r="F65" s="6">
        <f t="shared" si="7"/>
        <v>0</v>
      </c>
    </row>
    <row r="66" spans="1:7" x14ac:dyDescent="0.3">
      <c r="A66" s="33" t="s">
        <v>270</v>
      </c>
      <c r="B66" s="30" t="s">
        <v>271</v>
      </c>
      <c r="C66" s="4"/>
      <c r="D66" s="4"/>
      <c r="E66" s="4"/>
      <c r="F66" s="6">
        <f t="shared" si="7"/>
        <v>0</v>
      </c>
    </row>
    <row r="67" spans="1:7" x14ac:dyDescent="0.3">
      <c r="A67" s="33" t="s">
        <v>272</v>
      </c>
      <c r="B67" s="30" t="s">
        <v>273</v>
      </c>
      <c r="C67" s="10">
        <v>3189</v>
      </c>
      <c r="D67" s="4">
        <v>3189</v>
      </c>
      <c r="E67" s="4"/>
      <c r="F67" s="4">
        <f t="shared" si="7"/>
        <v>3189</v>
      </c>
      <c r="G67" s="52"/>
    </row>
    <row r="68" spans="1:7" ht="27.6" hidden="1" x14ac:dyDescent="0.3">
      <c r="A68" s="33" t="s">
        <v>274</v>
      </c>
      <c r="B68" s="30" t="s">
        <v>275</v>
      </c>
      <c r="C68" s="4"/>
      <c r="D68" s="4"/>
      <c r="E68" s="4"/>
      <c r="F68" s="4">
        <f t="shared" si="7"/>
        <v>0</v>
      </c>
    </row>
    <row r="69" spans="1:7" ht="27.6" hidden="1" x14ac:dyDescent="0.3">
      <c r="A69" s="33" t="s">
        <v>276</v>
      </c>
      <c r="B69" s="30" t="s">
        <v>277</v>
      </c>
      <c r="C69" s="4"/>
      <c r="D69" s="4"/>
      <c r="E69" s="4"/>
      <c r="F69" s="4">
        <f t="shared" si="7"/>
        <v>0</v>
      </c>
    </row>
    <row r="70" spans="1:7" hidden="1" x14ac:dyDescent="0.3">
      <c r="A70" s="33" t="s">
        <v>278</v>
      </c>
      <c r="B70" s="30" t="s">
        <v>279</v>
      </c>
      <c r="C70" s="4"/>
      <c r="D70" s="4"/>
      <c r="E70" s="4"/>
      <c r="F70" s="4">
        <f t="shared" si="7"/>
        <v>0</v>
      </c>
    </row>
    <row r="71" spans="1:7" hidden="1" x14ac:dyDescent="0.3">
      <c r="A71" s="34" t="s">
        <v>280</v>
      </c>
      <c r="B71" s="30" t="s">
        <v>281</v>
      </c>
      <c r="C71" s="4"/>
      <c r="D71" s="4"/>
      <c r="E71" s="4"/>
      <c r="F71" s="4">
        <f t="shared" si="7"/>
        <v>0</v>
      </c>
    </row>
    <row r="72" spans="1:7" x14ac:dyDescent="0.3">
      <c r="A72" s="33" t="s">
        <v>282</v>
      </c>
      <c r="B72" s="30" t="s">
        <v>283</v>
      </c>
      <c r="C72" s="4">
        <v>300</v>
      </c>
      <c r="D72" s="4">
        <v>300</v>
      </c>
      <c r="E72" s="4"/>
      <c r="F72" s="4">
        <f t="shared" si="7"/>
        <v>300</v>
      </c>
      <c r="G72" s="24" t="s">
        <v>383</v>
      </c>
    </row>
    <row r="73" spans="1:7" x14ac:dyDescent="0.3">
      <c r="A73" s="34" t="s">
        <v>284</v>
      </c>
      <c r="B73" s="30" t="s">
        <v>285</v>
      </c>
      <c r="C73" s="10">
        <v>669</v>
      </c>
      <c r="D73" s="10">
        <v>669</v>
      </c>
      <c r="E73" s="10">
        <v>706</v>
      </c>
      <c r="F73" s="4">
        <f t="shared" si="7"/>
        <v>1375</v>
      </c>
    </row>
    <row r="74" spans="1:7" x14ac:dyDescent="0.3">
      <c r="A74" s="34" t="s">
        <v>286</v>
      </c>
      <c r="B74" s="30" t="s">
        <v>285</v>
      </c>
      <c r="C74" s="10"/>
      <c r="D74" s="4"/>
      <c r="E74" s="4"/>
      <c r="F74" s="4">
        <f t="shared" si="7"/>
        <v>0</v>
      </c>
    </row>
    <row r="75" spans="1:7" ht="43.5" hidden="1" customHeight="1" x14ac:dyDescent="0.3">
      <c r="A75" s="17" t="s">
        <v>1</v>
      </c>
      <c r="B75" s="18" t="s">
        <v>159</v>
      </c>
      <c r="C75" s="35" t="s">
        <v>3</v>
      </c>
      <c r="D75" s="35" t="s">
        <v>4</v>
      </c>
      <c r="E75" s="35" t="s">
        <v>5</v>
      </c>
      <c r="F75" s="6">
        <f t="shared" si="7"/>
        <v>0</v>
      </c>
    </row>
    <row r="76" spans="1:7" x14ac:dyDescent="0.3">
      <c r="A76" s="3" t="s">
        <v>287</v>
      </c>
      <c r="B76" s="9" t="s">
        <v>288</v>
      </c>
      <c r="C76" s="6">
        <f>SUM(C61:C74)</f>
        <v>4158</v>
      </c>
      <c r="D76" s="6">
        <f t="shared" ref="D76:E76" si="8">SUM(D61:D74)</f>
        <v>4158</v>
      </c>
      <c r="E76" s="6">
        <f t="shared" si="8"/>
        <v>706</v>
      </c>
      <c r="F76" s="6">
        <f t="shared" si="7"/>
        <v>4864</v>
      </c>
    </row>
    <row r="77" spans="1:7" x14ac:dyDescent="0.3">
      <c r="A77" s="56" t="s">
        <v>289</v>
      </c>
      <c r="B77" s="57"/>
      <c r="C77" s="58">
        <f>SUM(C26+C27+C50+C60+C76)</f>
        <v>41035</v>
      </c>
      <c r="D77" s="58">
        <f>SUM(D26+D27+D50+D60+D76)</f>
        <v>41035</v>
      </c>
      <c r="E77" s="58">
        <f>SUM(E26+E27+E50+E60+E76)</f>
        <v>1620</v>
      </c>
      <c r="F77" s="58">
        <f t="shared" si="7"/>
        <v>42655</v>
      </c>
      <c r="G77" s="88"/>
    </row>
    <row r="78" spans="1:7" x14ac:dyDescent="0.3">
      <c r="A78" s="36" t="s">
        <v>290</v>
      </c>
      <c r="B78" s="30" t="s">
        <v>291</v>
      </c>
      <c r="C78" s="4">
        <v>2490</v>
      </c>
      <c r="D78" s="10">
        <v>2490</v>
      </c>
      <c r="E78" s="4"/>
      <c r="F78" s="5">
        <f>SUM(D78:E78)</f>
        <v>2490</v>
      </c>
    </row>
    <row r="79" spans="1:7" x14ac:dyDescent="0.3">
      <c r="A79" s="36" t="s">
        <v>292</v>
      </c>
      <c r="B79" s="30" t="s">
        <v>293</v>
      </c>
      <c r="C79" s="4">
        <v>69438</v>
      </c>
      <c r="D79" s="10">
        <v>69438</v>
      </c>
      <c r="E79" s="4"/>
      <c r="F79" s="5">
        <f>SUM(D79:E79)</f>
        <v>69438</v>
      </c>
      <c r="G79" s="52"/>
    </row>
    <row r="80" spans="1:7" hidden="1" x14ac:dyDescent="0.3">
      <c r="A80" s="36"/>
      <c r="B80" s="30"/>
      <c r="C80" s="4"/>
      <c r="D80" s="10"/>
      <c r="E80" s="4"/>
      <c r="F80" s="5">
        <f t="shared" ref="F80:F87" si="9">SUM(D80:E80)</f>
        <v>0</v>
      </c>
    </row>
    <row r="81" spans="1:6" x14ac:dyDescent="0.3">
      <c r="A81" s="36" t="s">
        <v>294</v>
      </c>
      <c r="B81" s="30" t="s">
        <v>295</v>
      </c>
      <c r="C81" s="4"/>
      <c r="D81" s="10"/>
      <c r="E81" s="4"/>
      <c r="F81" s="5">
        <f t="shared" si="9"/>
        <v>0</v>
      </c>
    </row>
    <row r="82" spans="1:6" ht="43.5" hidden="1" customHeight="1" x14ac:dyDescent="0.3">
      <c r="A82" s="17" t="s">
        <v>1</v>
      </c>
      <c r="B82" s="18" t="s">
        <v>159</v>
      </c>
      <c r="C82" s="35" t="s">
        <v>3</v>
      </c>
      <c r="D82" s="37" t="s">
        <v>4</v>
      </c>
      <c r="E82" s="35"/>
      <c r="F82" s="5">
        <f t="shared" si="9"/>
        <v>0</v>
      </c>
    </row>
    <row r="83" spans="1:6" hidden="1" x14ac:dyDescent="0.3">
      <c r="A83" s="36"/>
      <c r="B83" s="30" t="s">
        <v>293</v>
      </c>
      <c r="C83" s="4"/>
      <c r="D83" s="10"/>
      <c r="E83" s="4"/>
      <c r="F83" s="5">
        <f t="shared" si="9"/>
        <v>0</v>
      </c>
    </row>
    <row r="84" spans="1:6" x14ac:dyDescent="0.3">
      <c r="A84" s="36" t="s">
        <v>296</v>
      </c>
      <c r="B84" s="30" t="s">
        <v>297</v>
      </c>
      <c r="C84" s="4">
        <v>900</v>
      </c>
      <c r="D84" s="10">
        <v>900</v>
      </c>
      <c r="E84" s="4"/>
      <c r="F84" s="5">
        <f t="shared" si="9"/>
        <v>900</v>
      </c>
    </row>
    <row r="85" spans="1:6" hidden="1" x14ac:dyDescent="0.3">
      <c r="A85" s="20"/>
      <c r="B85" s="30" t="s">
        <v>298</v>
      </c>
      <c r="C85" s="4"/>
      <c r="D85" s="10"/>
      <c r="E85" s="4"/>
      <c r="F85" s="5">
        <f t="shared" si="9"/>
        <v>0</v>
      </c>
    </row>
    <row r="86" spans="1:6" hidden="1" x14ac:dyDescent="0.3">
      <c r="A86" s="20"/>
      <c r="B86" s="30" t="s">
        <v>299</v>
      </c>
      <c r="C86" s="4"/>
      <c r="D86" s="10"/>
      <c r="E86" s="4"/>
      <c r="F86" s="5">
        <f t="shared" si="9"/>
        <v>0</v>
      </c>
    </row>
    <row r="87" spans="1:6" x14ac:dyDescent="0.3">
      <c r="A87" s="20" t="s">
        <v>300</v>
      </c>
      <c r="B87" s="30" t="s">
        <v>301</v>
      </c>
      <c r="C87" s="4">
        <v>19917</v>
      </c>
      <c r="D87" s="10">
        <v>19917</v>
      </c>
      <c r="E87" s="4"/>
      <c r="F87" s="5">
        <f t="shared" si="9"/>
        <v>19917</v>
      </c>
    </row>
    <row r="88" spans="1:6" ht="43.5" hidden="1" customHeight="1" x14ac:dyDescent="0.3">
      <c r="A88" s="17" t="s">
        <v>1</v>
      </c>
      <c r="B88" s="18" t="s">
        <v>159</v>
      </c>
      <c r="C88" s="35" t="s">
        <v>3</v>
      </c>
      <c r="D88" s="35" t="s">
        <v>4</v>
      </c>
      <c r="E88" s="35" t="s">
        <v>5</v>
      </c>
      <c r="F88" s="37" t="s">
        <v>6</v>
      </c>
    </row>
    <row r="89" spans="1:6" x14ac:dyDescent="0.3">
      <c r="A89" s="2" t="s">
        <v>302</v>
      </c>
      <c r="B89" s="9" t="s">
        <v>303</v>
      </c>
      <c r="C89" s="6">
        <f>SUM(C78:C87)</f>
        <v>92745</v>
      </c>
      <c r="D89" s="6">
        <f>SUM(D78:D88)</f>
        <v>92745</v>
      </c>
      <c r="E89" s="6">
        <f>SUM(E78:E87)</f>
        <v>0</v>
      </c>
      <c r="F89" s="6">
        <f>SUM(F78:F88)</f>
        <v>92745</v>
      </c>
    </row>
    <row r="90" spans="1:6" x14ac:dyDescent="0.3">
      <c r="A90" s="22" t="s">
        <v>304</v>
      </c>
      <c r="B90" s="30" t="s">
        <v>305</v>
      </c>
      <c r="C90" s="4">
        <v>268210</v>
      </c>
      <c r="D90" s="10">
        <v>268210</v>
      </c>
      <c r="E90" s="4"/>
      <c r="F90" s="5">
        <f>SUM(D90:E90)</f>
        <v>268210</v>
      </c>
    </row>
    <row r="91" spans="1:6" hidden="1" x14ac:dyDescent="0.3">
      <c r="A91" s="22" t="s">
        <v>306</v>
      </c>
      <c r="B91" s="30" t="s">
        <v>307</v>
      </c>
      <c r="C91" s="4"/>
      <c r="D91" s="4"/>
      <c r="E91" s="4"/>
      <c r="F91" s="5">
        <f t="shared" ref="F91:F92" si="10">SUM(C91:E91)</f>
        <v>0</v>
      </c>
    </row>
    <row r="92" spans="1:6" hidden="1" x14ac:dyDescent="0.3">
      <c r="A92" s="22" t="s">
        <v>308</v>
      </c>
      <c r="B92" s="30" t="s">
        <v>309</v>
      </c>
      <c r="C92" s="4"/>
      <c r="D92" s="4"/>
      <c r="E92" s="4"/>
      <c r="F92" s="5">
        <f t="shared" si="10"/>
        <v>0</v>
      </c>
    </row>
    <row r="93" spans="1:6" x14ac:dyDescent="0.3">
      <c r="A93" s="22" t="s">
        <v>310</v>
      </c>
      <c r="B93" s="30" t="s">
        <v>311</v>
      </c>
      <c r="C93" s="4">
        <v>72417</v>
      </c>
      <c r="D93" s="10">
        <v>72417</v>
      </c>
      <c r="E93" s="4"/>
      <c r="F93" s="5">
        <f>SUM(D93:E93)</f>
        <v>72417</v>
      </c>
    </row>
    <row r="94" spans="1:6" x14ac:dyDescent="0.3">
      <c r="A94" s="3" t="s">
        <v>312</v>
      </c>
      <c r="B94" s="9" t="s">
        <v>313</v>
      </c>
      <c r="C94" s="6">
        <f>SUM(C90:C93)</f>
        <v>340627</v>
      </c>
      <c r="D94" s="6">
        <f>SUM(D90:D93)</f>
        <v>340627</v>
      </c>
      <c r="E94" s="6">
        <f>SUM(E90:E93)</f>
        <v>0</v>
      </c>
      <c r="F94" s="6">
        <f>SUM(F90:F93)</f>
        <v>340627</v>
      </c>
    </row>
    <row r="95" spans="1:6" ht="27.6" hidden="1" x14ac:dyDescent="0.3">
      <c r="A95" s="22" t="s">
        <v>314</v>
      </c>
      <c r="B95" s="30" t="s">
        <v>315</v>
      </c>
      <c r="C95" s="4"/>
      <c r="D95" s="4"/>
      <c r="E95" s="4"/>
      <c r="F95" s="6">
        <f t="shared" ref="F95:F99" si="11">SUM(F91:F94)</f>
        <v>413044</v>
      </c>
    </row>
    <row r="96" spans="1:6" ht="27.6" hidden="1" x14ac:dyDescent="0.3">
      <c r="A96" s="22" t="s">
        <v>316</v>
      </c>
      <c r="B96" s="30" t="s">
        <v>317</v>
      </c>
      <c r="C96" s="4"/>
      <c r="D96" s="4"/>
      <c r="E96" s="4"/>
      <c r="F96" s="6">
        <f t="shared" si="11"/>
        <v>826088</v>
      </c>
    </row>
    <row r="97" spans="1:25" ht="27.6" hidden="1" x14ac:dyDescent="0.3">
      <c r="A97" s="22" t="s">
        <v>318</v>
      </c>
      <c r="B97" s="30" t="s">
        <v>319</v>
      </c>
      <c r="C97" s="4"/>
      <c r="D97" s="4"/>
      <c r="E97" s="4"/>
      <c r="F97" s="6">
        <f t="shared" si="11"/>
        <v>1652176</v>
      </c>
    </row>
    <row r="98" spans="1:25" hidden="1" x14ac:dyDescent="0.3">
      <c r="A98" s="22" t="s">
        <v>320</v>
      </c>
      <c r="B98" s="30" t="s">
        <v>321</v>
      </c>
      <c r="C98" s="4"/>
      <c r="D98" s="4"/>
      <c r="E98" s="4"/>
      <c r="F98" s="6">
        <f t="shared" si="11"/>
        <v>3231935</v>
      </c>
    </row>
    <row r="99" spans="1:25" ht="27.6" hidden="1" x14ac:dyDescent="0.3">
      <c r="A99" s="22" t="s">
        <v>322</v>
      </c>
      <c r="B99" s="30" t="s">
        <v>323</v>
      </c>
      <c r="C99" s="4"/>
      <c r="D99" s="4"/>
      <c r="E99" s="4"/>
      <c r="F99" s="6">
        <f t="shared" si="11"/>
        <v>6123243</v>
      </c>
    </row>
    <row r="100" spans="1:25" x14ac:dyDescent="0.3">
      <c r="A100" s="22" t="s">
        <v>402</v>
      </c>
      <c r="B100" s="30" t="s">
        <v>321</v>
      </c>
      <c r="C100" s="4"/>
      <c r="D100" s="4"/>
      <c r="E100" s="4"/>
      <c r="F100" s="4">
        <f>SUM(D100:E100)</f>
        <v>0</v>
      </c>
    </row>
    <row r="101" spans="1:25" ht="27.6" x14ac:dyDescent="0.3">
      <c r="A101" s="22" t="s">
        <v>382</v>
      </c>
      <c r="B101" s="30" t="s">
        <v>324</v>
      </c>
      <c r="C101" s="4">
        <v>100</v>
      </c>
      <c r="D101" s="4">
        <v>100</v>
      </c>
      <c r="E101" s="4"/>
      <c r="F101" s="5">
        <f>SUM(D101:E101)</f>
        <v>100</v>
      </c>
      <c r="G101" s="52"/>
    </row>
    <row r="102" spans="1:25" x14ac:dyDescent="0.3">
      <c r="A102" s="22" t="s">
        <v>325</v>
      </c>
      <c r="B102" s="30" t="s">
        <v>326</v>
      </c>
      <c r="C102" s="4">
        <v>100</v>
      </c>
      <c r="D102" s="4">
        <v>100</v>
      </c>
      <c r="E102" s="4"/>
      <c r="F102" s="5">
        <f>SUM(D102:E102)</f>
        <v>100</v>
      </c>
    </row>
    <row r="103" spans="1:25" x14ac:dyDescent="0.3">
      <c r="A103" s="22" t="s">
        <v>327</v>
      </c>
      <c r="B103" s="30" t="s">
        <v>328</v>
      </c>
      <c r="C103" s="4"/>
      <c r="D103" s="4"/>
      <c r="E103" s="4"/>
      <c r="F103" s="5">
        <f>SUM(D103:E103)</f>
        <v>0</v>
      </c>
    </row>
    <row r="104" spans="1:25" x14ac:dyDescent="0.3">
      <c r="A104" s="3" t="s">
        <v>329</v>
      </c>
      <c r="B104" s="9" t="s">
        <v>330</v>
      </c>
      <c r="C104" s="6">
        <f>SUM(C101:C103)</f>
        <v>200</v>
      </c>
      <c r="D104" s="6">
        <f>SUM(D95:D103)</f>
        <v>200</v>
      </c>
      <c r="E104" s="6">
        <f>SUM(E95:E103)</f>
        <v>0</v>
      </c>
      <c r="F104" s="63">
        <f>SUM(F100:F103)</f>
        <v>200</v>
      </c>
    </row>
    <row r="105" spans="1:25" x14ac:dyDescent="0.3">
      <c r="A105" s="56" t="s">
        <v>331</v>
      </c>
      <c r="B105" s="57"/>
      <c r="C105" s="58">
        <f>SUM(C89+C94+C104)</f>
        <v>433572</v>
      </c>
      <c r="D105" s="58">
        <f>SUM(D89+D94+D104)</f>
        <v>433572</v>
      </c>
      <c r="E105" s="58">
        <f>SUM(E89+E94+E104)</f>
        <v>0</v>
      </c>
      <c r="F105" s="64">
        <f>SUM(F104,F94,F89)</f>
        <v>433572</v>
      </c>
    </row>
    <row r="106" spans="1:25" x14ac:dyDescent="0.3">
      <c r="A106" s="38" t="s">
        <v>332</v>
      </c>
      <c r="B106" s="11" t="s">
        <v>333</v>
      </c>
      <c r="C106" s="6">
        <f>SUM(C77+C105)</f>
        <v>474607</v>
      </c>
      <c r="D106" s="6">
        <f>SUM(D77+D105)</f>
        <v>474607</v>
      </c>
      <c r="E106" s="6">
        <f>SUM(E77+E105)</f>
        <v>1620</v>
      </c>
      <c r="F106" s="7">
        <f>SUM(D106:E106)</f>
        <v>476227</v>
      </c>
    </row>
    <row r="107" spans="1:25" hidden="1" x14ac:dyDescent="0.3">
      <c r="A107" s="22" t="s">
        <v>334</v>
      </c>
      <c r="B107" s="21" t="s">
        <v>335</v>
      </c>
      <c r="C107" s="39"/>
      <c r="D107" s="39"/>
      <c r="E107" s="39"/>
      <c r="F107" s="7">
        <f t="shared" ref="F107:F118" si="12">SUM(D107:E107)</f>
        <v>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1"/>
      <c r="Y107" s="41"/>
    </row>
    <row r="108" spans="1:25" hidden="1" x14ac:dyDescent="0.3">
      <c r="A108" s="22" t="s">
        <v>336</v>
      </c>
      <c r="B108" s="21" t="s">
        <v>337</v>
      </c>
      <c r="C108" s="39"/>
      <c r="D108" s="39"/>
      <c r="E108" s="39"/>
      <c r="F108" s="7">
        <f t="shared" si="12"/>
        <v>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1"/>
      <c r="Y108" s="41"/>
    </row>
    <row r="109" spans="1:25" hidden="1" x14ac:dyDescent="0.3">
      <c r="A109" s="22" t="s">
        <v>338</v>
      </c>
      <c r="B109" s="21" t="s">
        <v>339</v>
      </c>
      <c r="C109" s="39"/>
      <c r="D109" s="39"/>
      <c r="E109" s="39"/>
      <c r="F109" s="7">
        <f t="shared" si="12"/>
        <v>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41"/>
    </row>
    <row r="110" spans="1:25" hidden="1" x14ac:dyDescent="0.3">
      <c r="A110" s="3" t="s">
        <v>340</v>
      </c>
      <c r="B110" s="1" t="s">
        <v>341</v>
      </c>
      <c r="C110" s="42"/>
      <c r="D110" s="42"/>
      <c r="E110" s="42"/>
      <c r="F110" s="7">
        <f t="shared" si="12"/>
        <v>0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1"/>
      <c r="Y110" s="41"/>
    </row>
    <row r="111" spans="1:25" hidden="1" x14ac:dyDescent="0.3">
      <c r="A111" s="23" t="s">
        <v>342</v>
      </c>
      <c r="B111" s="21" t="s">
        <v>343</v>
      </c>
      <c r="C111" s="44"/>
      <c r="D111" s="44"/>
      <c r="E111" s="44"/>
      <c r="F111" s="7">
        <f t="shared" si="12"/>
        <v>0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1"/>
      <c r="Y111" s="41"/>
    </row>
    <row r="112" spans="1:25" hidden="1" x14ac:dyDescent="0.3">
      <c r="A112" s="23" t="s">
        <v>344</v>
      </c>
      <c r="B112" s="21" t="s">
        <v>345</v>
      </c>
      <c r="C112" s="44"/>
      <c r="D112" s="44"/>
      <c r="E112" s="44"/>
      <c r="F112" s="7">
        <f t="shared" si="12"/>
        <v>0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1"/>
      <c r="Y112" s="41"/>
    </row>
    <row r="113" spans="1:25" hidden="1" x14ac:dyDescent="0.3">
      <c r="A113" s="22" t="s">
        <v>346</v>
      </c>
      <c r="B113" s="21" t="s">
        <v>347</v>
      </c>
      <c r="C113" s="39"/>
      <c r="D113" s="39"/>
      <c r="E113" s="39"/>
      <c r="F113" s="7">
        <f t="shared" si="12"/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1"/>
      <c r="Y113" s="41"/>
    </row>
    <row r="114" spans="1:25" hidden="1" x14ac:dyDescent="0.3">
      <c r="A114" s="22" t="s">
        <v>348</v>
      </c>
      <c r="B114" s="21" t="s">
        <v>349</v>
      </c>
      <c r="C114" s="39"/>
      <c r="D114" s="39"/>
      <c r="E114" s="39"/>
      <c r="F114" s="7">
        <f t="shared" si="12"/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1"/>
      <c r="Y114" s="41"/>
    </row>
    <row r="115" spans="1:25" hidden="1" x14ac:dyDescent="0.3">
      <c r="A115" s="13" t="s">
        <v>350</v>
      </c>
      <c r="B115" s="1" t="s">
        <v>351</v>
      </c>
      <c r="C115" s="12"/>
      <c r="D115" s="12"/>
      <c r="E115" s="12"/>
      <c r="F115" s="7">
        <f t="shared" si="12"/>
        <v>0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1"/>
      <c r="Y115" s="41"/>
    </row>
    <row r="116" spans="1:25" hidden="1" x14ac:dyDescent="0.3">
      <c r="A116" s="23" t="s">
        <v>352</v>
      </c>
      <c r="B116" s="21" t="s">
        <v>353</v>
      </c>
      <c r="C116" s="44"/>
      <c r="D116" s="44"/>
      <c r="E116" s="44"/>
      <c r="F116" s="7">
        <f t="shared" si="12"/>
        <v>0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1"/>
      <c r="Y116" s="41"/>
    </row>
    <row r="117" spans="1:25" hidden="1" x14ac:dyDescent="0.3">
      <c r="A117" s="23" t="s">
        <v>354</v>
      </c>
      <c r="B117" s="21" t="s">
        <v>355</v>
      </c>
      <c r="C117" s="44"/>
      <c r="D117" s="44"/>
      <c r="E117" s="44"/>
      <c r="F117" s="7">
        <f t="shared" si="12"/>
        <v>0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1"/>
      <c r="Y117" s="41"/>
    </row>
    <row r="118" spans="1:25" s="92" customFormat="1" x14ac:dyDescent="0.3">
      <c r="A118" s="13" t="s">
        <v>340</v>
      </c>
      <c r="B118" s="1" t="s">
        <v>341</v>
      </c>
      <c r="C118" s="12">
        <v>147467</v>
      </c>
      <c r="D118" s="12">
        <v>147467</v>
      </c>
      <c r="E118" s="12"/>
      <c r="F118" s="7">
        <f t="shared" si="12"/>
        <v>147467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91"/>
      <c r="Y118" s="91"/>
    </row>
    <row r="119" spans="1:25" x14ac:dyDescent="0.3">
      <c r="A119" s="13" t="s">
        <v>131</v>
      </c>
      <c r="B119" s="1" t="s">
        <v>355</v>
      </c>
      <c r="C119" s="12">
        <v>1104</v>
      </c>
      <c r="D119" s="12">
        <v>1104</v>
      </c>
      <c r="E119" s="44"/>
      <c r="F119" s="7">
        <f t="shared" ref="F119:F132" si="13">SUM(D119:E119)</f>
        <v>1104</v>
      </c>
      <c r="G119" s="53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1"/>
      <c r="Y119" s="41"/>
    </row>
    <row r="120" spans="1:25" hidden="1" x14ac:dyDescent="0.3">
      <c r="A120" s="13" t="s">
        <v>356</v>
      </c>
      <c r="B120" s="1" t="s">
        <v>357</v>
      </c>
      <c r="C120" s="44"/>
      <c r="D120" s="44"/>
      <c r="E120" s="44"/>
      <c r="F120" s="7">
        <f t="shared" si="13"/>
        <v>0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1"/>
      <c r="Y120" s="41"/>
    </row>
    <row r="121" spans="1:25" hidden="1" x14ac:dyDescent="0.3">
      <c r="A121" s="23" t="s">
        <v>358</v>
      </c>
      <c r="B121" s="21" t="s">
        <v>359</v>
      </c>
      <c r="C121" s="44"/>
      <c r="D121" s="44"/>
      <c r="E121" s="44"/>
      <c r="F121" s="7">
        <f t="shared" si="13"/>
        <v>0</v>
      </c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1"/>
      <c r="Y121" s="41"/>
    </row>
    <row r="122" spans="1:25" hidden="1" x14ac:dyDescent="0.3">
      <c r="A122" s="23" t="s">
        <v>360</v>
      </c>
      <c r="B122" s="21" t="s">
        <v>361</v>
      </c>
      <c r="C122" s="44"/>
      <c r="D122" s="44"/>
      <c r="E122" s="44"/>
      <c r="F122" s="7">
        <f t="shared" si="13"/>
        <v>0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1"/>
      <c r="Y122" s="41"/>
    </row>
    <row r="123" spans="1:25" hidden="1" x14ac:dyDescent="0.3">
      <c r="A123" s="23" t="s">
        <v>362</v>
      </c>
      <c r="B123" s="21" t="s">
        <v>363</v>
      </c>
      <c r="C123" s="44"/>
      <c r="D123" s="44"/>
      <c r="E123" s="44"/>
      <c r="F123" s="7">
        <f t="shared" si="13"/>
        <v>0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1"/>
      <c r="Y123" s="41"/>
    </row>
    <row r="124" spans="1:25" hidden="1" x14ac:dyDescent="0.3">
      <c r="A124" s="13" t="s">
        <v>364</v>
      </c>
      <c r="B124" s="1" t="s">
        <v>365</v>
      </c>
      <c r="C124" s="12"/>
      <c r="D124" s="12"/>
      <c r="E124" s="12"/>
      <c r="F124" s="7">
        <f t="shared" si="13"/>
        <v>0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1"/>
      <c r="Y124" s="41"/>
    </row>
    <row r="125" spans="1:25" hidden="1" x14ac:dyDescent="0.3">
      <c r="A125" s="23" t="s">
        <v>366</v>
      </c>
      <c r="B125" s="21" t="s">
        <v>367</v>
      </c>
      <c r="C125" s="44"/>
      <c r="D125" s="44"/>
      <c r="E125" s="44"/>
      <c r="F125" s="7">
        <f t="shared" si="13"/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1"/>
      <c r="Y125" s="41"/>
    </row>
    <row r="126" spans="1:25" hidden="1" x14ac:dyDescent="0.3">
      <c r="A126" s="22" t="s">
        <v>368</v>
      </c>
      <c r="B126" s="21" t="s">
        <v>369</v>
      </c>
      <c r="C126" s="39"/>
      <c r="D126" s="39"/>
      <c r="E126" s="39"/>
      <c r="F126" s="7">
        <f t="shared" si="13"/>
        <v>0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1"/>
      <c r="Y126" s="41"/>
    </row>
    <row r="127" spans="1:25" hidden="1" x14ac:dyDescent="0.3">
      <c r="A127" s="23" t="s">
        <v>370</v>
      </c>
      <c r="B127" s="21" t="s">
        <v>371</v>
      </c>
      <c r="C127" s="44"/>
      <c r="D127" s="44"/>
      <c r="E127" s="44"/>
      <c r="F127" s="7">
        <f t="shared" si="13"/>
        <v>0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1"/>
      <c r="Y127" s="41"/>
    </row>
    <row r="128" spans="1:25" hidden="1" x14ac:dyDescent="0.3">
      <c r="A128" s="23" t="s">
        <v>372</v>
      </c>
      <c r="B128" s="21" t="s">
        <v>373</v>
      </c>
      <c r="C128" s="44"/>
      <c r="D128" s="44"/>
      <c r="E128" s="44"/>
      <c r="F128" s="7">
        <f t="shared" si="13"/>
        <v>0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1"/>
      <c r="Y128" s="41"/>
    </row>
    <row r="129" spans="1:25" hidden="1" x14ac:dyDescent="0.3">
      <c r="A129" s="13" t="s">
        <v>374</v>
      </c>
      <c r="B129" s="1" t="s">
        <v>375</v>
      </c>
      <c r="C129" s="12"/>
      <c r="D129" s="12"/>
      <c r="E129" s="12"/>
      <c r="F129" s="7">
        <f t="shared" si="13"/>
        <v>0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1"/>
      <c r="Y129" s="41"/>
    </row>
    <row r="130" spans="1:25" hidden="1" x14ac:dyDescent="0.3">
      <c r="A130" s="22" t="s">
        <v>376</v>
      </c>
      <c r="B130" s="21" t="s">
        <v>377</v>
      </c>
      <c r="C130" s="39"/>
      <c r="D130" s="39"/>
      <c r="E130" s="39"/>
      <c r="F130" s="7">
        <f t="shared" si="13"/>
        <v>0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1"/>
      <c r="Y130" s="41"/>
    </row>
    <row r="131" spans="1:25" ht="15" thickBot="1" x14ac:dyDescent="0.35">
      <c r="A131" s="47" t="s">
        <v>378</v>
      </c>
      <c r="B131" s="48" t="s">
        <v>379</v>
      </c>
      <c r="C131" s="49">
        <f>SUM(C110:C130)</f>
        <v>148571</v>
      </c>
      <c r="D131" s="49">
        <f t="shared" ref="D131:F131" si="14">SUM(D110:D130)</f>
        <v>148571</v>
      </c>
      <c r="E131" s="49">
        <f t="shared" si="14"/>
        <v>0</v>
      </c>
      <c r="F131" s="49">
        <f t="shared" si="14"/>
        <v>148571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1"/>
      <c r="Y131" s="41"/>
    </row>
    <row r="132" spans="1:25" ht="15" thickBot="1" x14ac:dyDescent="0.35">
      <c r="A132" s="50" t="s">
        <v>380</v>
      </c>
      <c r="B132" s="51"/>
      <c r="C132" s="14">
        <f>SUM(C106:C119)</f>
        <v>623178</v>
      </c>
      <c r="D132" s="14">
        <f>SUM(D106+D131)</f>
        <v>623178</v>
      </c>
      <c r="E132" s="14">
        <f>SUM(E106+E131)</f>
        <v>1620</v>
      </c>
      <c r="F132" s="87">
        <f t="shared" si="13"/>
        <v>624798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 x14ac:dyDescent="0.3">
      <c r="B133" s="41"/>
      <c r="C133" s="15"/>
      <c r="D133" s="15"/>
      <c r="E133" s="15"/>
      <c r="F133" s="1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 x14ac:dyDescent="0.3">
      <c r="B134" s="41"/>
      <c r="C134" s="15"/>
      <c r="D134" s="15"/>
      <c r="E134" s="15"/>
      <c r="F134" s="1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 x14ac:dyDescent="0.3">
      <c r="B135" s="41"/>
      <c r="C135" s="15"/>
      <c r="D135" s="15"/>
      <c r="E135" s="15"/>
      <c r="F135" s="1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 x14ac:dyDescent="0.3">
      <c r="B136" s="41"/>
      <c r="C136" s="15"/>
      <c r="D136" s="15"/>
      <c r="E136" s="15"/>
      <c r="F136" s="1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 x14ac:dyDescent="0.3">
      <c r="B137" s="41"/>
      <c r="C137" s="15"/>
      <c r="D137" s="15"/>
      <c r="E137" s="15"/>
      <c r="F137" s="1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1:25" x14ac:dyDescent="0.3">
      <c r="B138" s="41"/>
      <c r="C138" s="15"/>
      <c r="D138" s="15"/>
      <c r="E138" s="15"/>
      <c r="F138" s="1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1:25" x14ac:dyDescent="0.3">
      <c r="B139" s="41"/>
      <c r="C139" s="15"/>
      <c r="D139" s="15"/>
      <c r="E139" s="15"/>
      <c r="F139" s="1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x14ac:dyDescent="0.3">
      <c r="B140" s="41"/>
      <c r="C140" s="15"/>
      <c r="D140" s="15"/>
      <c r="E140" s="15"/>
      <c r="F140" s="1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 x14ac:dyDescent="0.3">
      <c r="B141" s="41"/>
      <c r="C141" s="15"/>
      <c r="D141" s="15"/>
      <c r="E141" s="15"/>
      <c r="F141" s="1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1:25" x14ac:dyDescent="0.3">
      <c r="B142" s="41"/>
      <c r="C142" s="15"/>
      <c r="D142" s="15"/>
      <c r="E142" s="15"/>
      <c r="F142" s="1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1:25" x14ac:dyDescent="0.3">
      <c r="B143" s="41"/>
      <c r="C143" s="15"/>
      <c r="D143" s="15"/>
      <c r="E143" s="15"/>
      <c r="F143" s="1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1:25" x14ac:dyDescent="0.3">
      <c r="B144" s="41"/>
      <c r="C144" s="15"/>
      <c r="D144" s="15"/>
      <c r="E144" s="15"/>
      <c r="F144" s="1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2:25" x14ac:dyDescent="0.3">
      <c r="B145" s="41"/>
      <c r="C145" s="15"/>
      <c r="D145" s="15"/>
      <c r="E145" s="15"/>
      <c r="F145" s="1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2:25" x14ac:dyDescent="0.3">
      <c r="B146" s="41"/>
      <c r="C146" s="15"/>
      <c r="D146" s="15"/>
      <c r="E146" s="15"/>
      <c r="F146" s="1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2:25" x14ac:dyDescent="0.3">
      <c r="B147" s="41"/>
      <c r="C147" s="15"/>
      <c r="D147" s="15"/>
      <c r="E147" s="15"/>
      <c r="F147" s="1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2:25" x14ac:dyDescent="0.3">
      <c r="B148" s="41"/>
      <c r="C148" s="15"/>
      <c r="D148" s="15"/>
      <c r="E148" s="15"/>
      <c r="F148" s="1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2:25" x14ac:dyDescent="0.3">
      <c r="B149" s="41"/>
      <c r="C149" s="15"/>
      <c r="D149" s="15"/>
      <c r="E149" s="15"/>
      <c r="F149" s="1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2:25" x14ac:dyDescent="0.3">
      <c r="B150" s="41"/>
      <c r="C150" s="15"/>
      <c r="D150" s="15"/>
      <c r="E150" s="15"/>
      <c r="F150" s="1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2:25" x14ac:dyDescent="0.3">
      <c r="B151" s="41"/>
      <c r="C151" s="15"/>
      <c r="D151" s="15"/>
      <c r="E151" s="15"/>
      <c r="F151" s="1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2:25" x14ac:dyDescent="0.3">
      <c r="B152" s="41"/>
      <c r="C152" s="15"/>
      <c r="D152" s="15"/>
      <c r="E152" s="15"/>
      <c r="F152" s="1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2:25" x14ac:dyDescent="0.3">
      <c r="B153" s="41"/>
      <c r="C153" s="15"/>
      <c r="D153" s="15"/>
      <c r="E153" s="15"/>
      <c r="F153" s="1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2:25" x14ac:dyDescent="0.3">
      <c r="B154" s="41"/>
      <c r="C154" s="15"/>
      <c r="D154" s="15"/>
      <c r="E154" s="15"/>
      <c r="F154" s="1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2:25" x14ac:dyDescent="0.3">
      <c r="B155" s="41"/>
      <c r="C155" s="15"/>
      <c r="D155" s="15"/>
      <c r="E155" s="15"/>
      <c r="F155" s="1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2:25" x14ac:dyDescent="0.3">
      <c r="B156" s="41"/>
      <c r="C156" s="15"/>
      <c r="D156" s="15"/>
      <c r="E156" s="15"/>
      <c r="F156" s="1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2:25" x14ac:dyDescent="0.3">
      <c r="B157" s="41"/>
      <c r="C157" s="15"/>
      <c r="D157" s="15"/>
      <c r="E157" s="15"/>
      <c r="F157" s="1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2:25" x14ac:dyDescent="0.3">
      <c r="B158" s="41"/>
      <c r="C158" s="15"/>
      <c r="D158" s="15"/>
      <c r="E158" s="15"/>
      <c r="F158" s="1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2:25" x14ac:dyDescent="0.3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2:25" x14ac:dyDescent="0.3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2:25" x14ac:dyDescent="0.3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2:25" x14ac:dyDescent="0.3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2:25" x14ac:dyDescent="0.3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2:25" x14ac:dyDescent="0.3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2:25" x14ac:dyDescent="0.3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2:25" x14ac:dyDescent="0.3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2:25" x14ac:dyDescent="0.3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2:25" x14ac:dyDescent="0.3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2:25" x14ac:dyDescent="0.3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2:25" x14ac:dyDescent="0.3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2:25" x14ac:dyDescent="0.3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2:25" x14ac:dyDescent="0.3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2:25" x14ac:dyDescent="0.3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2:25" x14ac:dyDescent="0.3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2:25" x14ac:dyDescent="0.3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2:25" x14ac:dyDescent="0.3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2:25" x14ac:dyDescent="0.3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2:25" x14ac:dyDescent="0.3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2:25" x14ac:dyDescent="0.3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2:25" x14ac:dyDescent="0.3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2:25" x14ac:dyDescent="0.3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</sheetData>
  <mergeCells count="2">
    <mergeCell ref="A1:F1"/>
    <mergeCell ref="A2:F2"/>
  </mergeCells>
  <pageMargins left="0.39370078740157483" right="0.19685039370078741" top="0.74803149606299213" bottom="0.19685039370078741" header="0.31496062992125984" footer="0.31496062992125984"/>
  <pageSetup paperSize="9" scale="65" orientation="portrait" r:id="rId1"/>
  <headerFooter>
    <oddHeader xml:space="preserve">&amp;RAz előterjesztés 2.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2022-06-22T08:43:46Z</cp:lastPrinted>
  <dcterms:created xsi:type="dcterms:W3CDTF">2018-06-20T08:53:42Z</dcterms:created>
  <dcterms:modified xsi:type="dcterms:W3CDTF">2022-06-22T09:43:38Z</dcterms:modified>
</cp:coreProperties>
</file>