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erki\Nick\2023. évi költségvetés\költségvetés\I. olvasat\"/>
    </mc:Choice>
  </mc:AlternateContent>
  <xr:revisionPtr revIDLastSave="0" documentId="13_ncr:1_{E0A5AB9F-DE16-4BF7-BD63-2E8EF554B5FB}" xr6:coauthVersionLast="47" xr6:coauthVersionMax="47" xr10:uidLastSave="{00000000-0000-0000-0000-000000000000}"/>
  <bookViews>
    <workbookView xWindow="-108" yWindow="-108" windowWidth="23256" windowHeight="12576" firstSheet="1" activeTab="8" xr2:uid="{54E4E2AF-898B-4D29-8062-54353C207323}"/>
  </bookViews>
  <sheets>
    <sheet name="bevétel" sheetId="1" r:id="rId1"/>
    <sheet name="Kiadás" sheetId="2" r:id="rId2"/>
    <sheet name="Állami" sheetId="3" r:id="rId3"/>
    <sheet name="Beruházás" sheetId="5" r:id="rId4"/>
    <sheet name="Támog.bev." sheetId="6" r:id="rId5"/>
    <sheet name="Adók" sheetId="7" r:id="rId6"/>
    <sheet name="Létszám" sheetId="8" r:id="rId7"/>
    <sheet name="Szoc." sheetId="9" r:id="rId8"/>
    <sheet name="Támog.kiad." sheetId="10" r:id="rId9"/>
    <sheet name="Többéves kihat.köt." sheetId="1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62" i="1"/>
  <c r="F48" i="2"/>
  <c r="F25" i="2"/>
  <c r="F58" i="1"/>
  <c r="F53" i="1"/>
  <c r="F6" i="1"/>
  <c r="F7" i="1"/>
  <c r="F4" i="1"/>
  <c r="G11" i="11" l="1"/>
  <c r="F11" i="11"/>
  <c r="E11" i="11"/>
  <c r="D11" i="11"/>
  <c r="H10" i="11"/>
  <c r="H9" i="11"/>
  <c r="C20" i="5"/>
  <c r="C30" i="5" s="1"/>
  <c r="C9" i="5"/>
  <c r="F91" i="2"/>
  <c r="D130" i="2"/>
  <c r="C130" i="2"/>
  <c r="F50" i="1"/>
  <c r="F67" i="1"/>
  <c r="F68" i="1"/>
  <c r="F69" i="1"/>
  <c r="F66" i="1"/>
  <c r="F65" i="1"/>
  <c r="F88" i="2"/>
  <c r="F80" i="2"/>
  <c r="F24" i="2"/>
  <c r="D40" i="1"/>
  <c r="F15" i="1"/>
  <c r="C27" i="1"/>
  <c r="D27" i="1"/>
  <c r="F60" i="2"/>
  <c r="C43" i="2"/>
  <c r="D46" i="2"/>
  <c r="D35" i="2"/>
  <c r="D32" i="2"/>
  <c r="D43" i="2"/>
  <c r="C95" i="10"/>
  <c r="C107" i="10"/>
  <c r="C51" i="10"/>
  <c r="C28" i="10"/>
  <c r="H11" i="11" l="1"/>
  <c r="C15" i="5"/>
  <c r="E35" i="3"/>
  <c r="F76" i="1"/>
  <c r="D29" i="1"/>
  <c r="E27" i="1"/>
  <c r="E29" i="1" s="1"/>
  <c r="C29" i="1"/>
  <c r="D77" i="2"/>
  <c r="E77" i="2"/>
  <c r="D61" i="2"/>
  <c r="E61" i="2"/>
  <c r="D51" i="1"/>
  <c r="E51" i="1"/>
  <c r="C51" i="1"/>
  <c r="F51" i="1"/>
  <c r="D80" i="1"/>
  <c r="D93" i="1" s="1"/>
  <c r="E80" i="1"/>
  <c r="E93" i="1" s="1"/>
  <c r="F61" i="1"/>
  <c r="F32" i="1"/>
  <c r="F33" i="1"/>
  <c r="F34" i="1"/>
  <c r="F35" i="1"/>
  <c r="F36" i="1"/>
  <c r="F37" i="1"/>
  <c r="F38" i="1"/>
  <c r="F39" i="1"/>
  <c r="F31" i="1"/>
  <c r="F28" i="1"/>
  <c r="F24" i="1"/>
  <c r="F25" i="1"/>
  <c r="F26" i="1"/>
  <c r="F23" i="1"/>
  <c r="F22" i="1"/>
  <c r="E61" i="1"/>
  <c r="D61" i="1"/>
  <c r="C61" i="1"/>
  <c r="F57" i="1"/>
  <c r="E57" i="1"/>
  <c r="D57" i="1"/>
  <c r="D63" i="1" s="1"/>
  <c r="C57" i="1"/>
  <c r="F44" i="1"/>
  <c r="E44" i="1"/>
  <c r="D44" i="1"/>
  <c r="C44" i="1"/>
  <c r="E40" i="1"/>
  <c r="C40" i="1"/>
  <c r="E10" i="1"/>
  <c r="E16" i="1" s="1"/>
  <c r="D10" i="1"/>
  <c r="D16" i="1" s="1"/>
  <c r="C10" i="1"/>
  <c r="C16" i="1" s="1"/>
  <c r="E63" i="1" l="1"/>
  <c r="F63" i="1"/>
  <c r="F10" i="1"/>
  <c r="F16" i="1" s="1"/>
  <c r="C45" i="1"/>
  <c r="F27" i="1"/>
  <c r="D45" i="1"/>
  <c r="F77" i="1"/>
  <c r="F80" i="1" s="1"/>
  <c r="F93" i="1" s="1"/>
  <c r="E45" i="1"/>
  <c r="F29" i="1"/>
  <c r="C80" i="1"/>
  <c r="C93" i="1" s="1"/>
  <c r="C63" i="1"/>
  <c r="F40" i="1"/>
  <c r="C39" i="9"/>
  <c r="C40" i="9" s="1"/>
  <c r="C22" i="9"/>
  <c r="C15" i="9"/>
  <c r="C13" i="9"/>
  <c r="F74" i="2"/>
  <c r="D21" i="2"/>
  <c r="E21" i="2"/>
  <c r="E64" i="1" l="1"/>
  <c r="E94" i="1" s="1"/>
  <c r="F45" i="1"/>
  <c r="F64" i="1" s="1"/>
  <c r="F94" i="1" s="1"/>
  <c r="D64" i="1"/>
  <c r="D94" i="1" s="1"/>
  <c r="C64" i="1"/>
  <c r="C94" i="1" s="1"/>
  <c r="B22" i="8"/>
  <c r="B18" i="8"/>
  <c r="C21" i="7"/>
  <c r="C32" i="7"/>
  <c r="C9" i="7"/>
  <c r="C115" i="6"/>
  <c r="C104" i="6"/>
  <c r="C71" i="6"/>
  <c r="C38" i="6"/>
  <c r="B32" i="8" l="1"/>
  <c r="D104" i="2" l="1"/>
  <c r="F28" i="2"/>
  <c r="E27" i="2"/>
  <c r="D26" i="2"/>
  <c r="D27" i="2" s="1"/>
  <c r="C21" i="2"/>
  <c r="F17" i="2"/>
  <c r="F118" i="2" l="1"/>
  <c r="F81" i="2" l="1"/>
  <c r="F82" i="2"/>
  <c r="F83" i="2"/>
  <c r="F84" i="2"/>
  <c r="F85" i="2"/>
  <c r="F86" i="2"/>
  <c r="F87" i="2"/>
  <c r="E21" i="3" l="1"/>
  <c r="F130" i="2"/>
  <c r="E104" i="2"/>
  <c r="F102" i="2"/>
  <c r="F101" i="2"/>
  <c r="E95" i="2"/>
  <c r="D95" i="2"/>
  <c r="C95" i="2"/>
  <c r="C105" i="2" s="1"/>
  <c r="F94" i="2"/>
  <c r="F93" i="2"/>
  <c r="F92" i="2"/>
  <c r="E90" i="2"/>
  <c r="D90" i="2"/>
  <c r="F79" i="2"/>
  <c r="E78" i="2"/>
  <c r="C77" i="2"/>
  <c r="F76" i="2"/>
  <c r="F75" i="2"/>
  <c r="F73" i="2"/>
  <c r="F72" i="2"/>
  <c r="F71" i="2"/>
  <c r="F70" i="2"/>
  <c r="F69" i="2"/>
  <c r="F68" i="2"/>
  <c r="F67" i="2"/>
  <c r="F66" i="2"/>
  <c r="F65" i="2"/>
  <c r="F64" i="2"/>
  <c r="F63" i="2"/>
  <c r="F62" i="2"/>
  <c r="C61" i="2"/>
  <c r="F59" i="2"/>
  <c r="F61" i="2" s="1"/>
  <c r="D50" i="2"/>
  <c r="D51" i="2" s="1"/>
  <c r="D78" i="2" s="1"/>
  <c r="C50" i="2"/>
  <c r="F49" i="2"/>
  <c r="F47" i="2"/>
  <c r="C46" i="2"/>
  <c r="F46" i="2" s="1"/>
  <c r="F45" i="2"/>
  <c r="F44" i="2"/>
  <c r="F42" i="2"/>
  <c r="F41" i="2"/>
  <c r="F40" i="2"/>
  <c r="F39" i="2"/>
  <c r="F38" i="2"/>
  <c r="F37" i="2"/>
  <c r="F36" i="2"/>
  <c r="C35" i="2"/>
  <c r="F35" i="2" s="1"/>
  <c r="F34" i="2"/>
  <c r="F33" i="2"/>
  <c r="C32" i="2"/>
  <c r="F31" i="2"/>
  <c r="F30" i="2"/>
  <c r="F29" i="2"/>
  <c r="C26" i="2"/>
  <c r="F23" i="2"/>
  <c r="F20" i="2"/>
  <c r="F19" i="2"/>
  <c r="F18" i="2"/>
  <c r="F16" i="2"/>
  <c r="F15" i="2"/>
  <c r="F14" i="2"/>
  <c r="F13" i="2"/>
  <c r="F12" i="2"/>
  <c r="F11" i="2"/>
  <c r="F10" i="2"/>
  <c r="F9" i="2"/>
  <c r="F8" i="2"/>
  <c r="F7" i="2"/>
  <c r="F26" i="2" l="1"/>
  <c r="C27" i="2"/>
  <c r="E105" i="2"/>
  <c r="F104" i="2"/>
  <c r="F21" i="2"/>
  <c r="F77" i="2"/>
  <c r="E42" i="3"/>
  <c r="F32" i="2"/>
  <c r="C51" i="2"/>
  <c r="F51" i="2" s="1"/>
  <c r="F50" i="2"/>
  <c r="F27" i="2"/>
  <c r="F95" i="2"/>
  <c r="D105" i="2"/>
  <c r="D106" i="2" s="1"/>
  <c r="D131" i="2" s="1"/>
  <c r="F90" i="2"/>
  <c r="F105" i="2" s="1"/>
  <c r="F43" i="2"/>
  <c r="C78" i="2" l="1"/>
  <c r="C106" i="2" s="1"/>
  <c r="F106" i="2" s="1"/>
  <c r="C131" i="2"/>
  <c r="F131" i="2" s="1"/>
  <c r="F78" i="2"/>
</calcChain>
</file>

<file path=xl/sharedStrings.xml><?xml version="1.0" encoding="utf-8"?>
<sst xmlns="http://schemas.openxmlformats.org/spreadsheetml/2006/main" count="1114" uniqueCount="626">
  <si>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</si>
  <si>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</si>
  <si>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</si>
  <si>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</si>
  <si>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</si>
  <si>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</si>
  <si>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</si>
  <si>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</si>
  <si>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</si>
  <si>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</si>
  <si>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</si>
  <si>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</si>
  <si>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</si>
  <si>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</si>
  <si>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</si>
  <si>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</si>
  <si>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</si>
  <si>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</si>
  <si>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</si>
  <si>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</si>
  <si>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</si>
  <si>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</si>
  <si>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</si>
  <si>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</si>
  <si>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</si>
  <si>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</si>
  <si>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</si>
  <si>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</si>
  <si>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</si>
  <si>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</si>
  <si>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</si>
  <si>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</si>
  <si>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</si>
  <si>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</si>
  <si>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</si>
  <si>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</si>
  <si>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</si>
  <si>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</si>
  <si>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</si>
  <si>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</si>
  <si>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</si>
  <si>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</si>
  <si>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</si>
  <si>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</si>
  <si>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</si>
  <si>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</si>
  <si>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</si>
  <si>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</si>
  <si>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</si>
  <si>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</si>
  <si>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</si>
  <si>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</si>
  <si>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</si>
  <si>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</si>
  <si>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</si>
  <si>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</si>
  <si>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</si>
  <si>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</si>
  <si>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</si>
  <si>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</si>
  <si>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</si>
  <si>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</si>
  <si>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</si>
  <si>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</si>
  <si>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</si>
  <si>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</si>
  <si>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</si>
  <si>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</si>
  <si>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</si>
  <si>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</si>
  <si>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</si>
  <si>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</si>
  <si>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</si>
  <si>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</si>
  <si>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</si>
  <si>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</si>
  <si>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</si>
  <si>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</si>
  <si>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</si>
  <si>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</si>
  <si>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</si>
  <si>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</si>
  <si>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</si>
  <si>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</si>
  <si>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</si>
  <si>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</si>
  <si>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</si>
  <si>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</si>
  <si>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</si>
  <si>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</si>
  <si>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</si>
  <si>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</si>
  <si>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</si>
  <si>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</si>
  <si>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</si>
  <si>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</si>
  <si>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</si>
  <si>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</si>
  <si>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</si>
  <si>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</si>
  <si>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</si>
  <si>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</si>
  <si>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</si>
  <si>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</si>
  <si>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</si>
  <si>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</si>
  <si>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</si>
  <si>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</si>
  <si>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</si>
  <si>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</si>
  <si>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</si>
  <si>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</si>
  <si>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</si>
  <si>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</si>
  <si>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</si>
  <si>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</si>
  <si>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</si>
  <si>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</si>
  <si>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</si>
  <si>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</si>
  <si>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</si>
  <si>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</si>
  <si>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</si>
  <si>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</si>
  <si>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</si>
  <si>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</si>
  <si>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</si>
  <si>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</si>
  <si>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</si>
  <si>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</si>
  <si>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</si>
  <si>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</si>
  <si>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</si>
  <si>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</si>
  <si>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</si>
  <si>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</si>
  <si>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</si>
  <si>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</si>
  <si>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</si>
  <si>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</si>
  <si>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</si>
  <si>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</si>
  <si>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</si>
  <si>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</si>
  <si>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</si>
  <si>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</si>
  <si>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</si>
  <si>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</si>
  <si>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</si>
  <si>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</si>
  <si>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</si>
  <si>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</si>
  <si>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</si>
  <si>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</si>
  <si>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</si>
  <si>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</si>
  <si>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</si>
  <si>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</si>
  <si>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</si>
  <si>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</si>
  <si>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</si>
  <si>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</si>
  <si>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</si>
  <si>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</si>
  <si>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</si>
  <si>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</si>
  <si>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</si>
  <si>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</si>
  <si>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</si>
  <si>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</si>
  <si>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</si>
  <si>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</si>
  <si>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</si>
  <si>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</si>
  <si>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</si>
  <si>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</si>
  <si>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</si>
  <si>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</si>
  <si>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</si>
  <si>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</si>
  <si>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</si>
  <si>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</si>
  <si>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</si>
  <si>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</si>
  <si>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</si>
  <si>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</si>
  <si>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</si>
  <si>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</si>
  <si>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</si>
  <si>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</si>
  <si>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</si>
  <si>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</si>
  <si>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</si>
  <si>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</si>
  <si>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</si>
  <si>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</si>
  <si>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</si>
  <si>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</si>
  <si>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</si>
  <si>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</si>
  <si>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</si>
  <si>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</si>
  <si>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</si>
  <si>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</si>
  <si>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</si>
  <si>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</si>
  <si>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</si>
  <si>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</si>
  <si>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</si>
  <si>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</si>
  <si>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</si>
  <si>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</si>
  <si>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</si>
  <si>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</si>
  <si>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</si>
  <si>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</si>
  <si>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</si>
  <si>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</si>
  <si>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</si>
  <si>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</si>
  <si>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</si>
  <si>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</si>
  <si>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</si>
  <si>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</si>
  <si>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</si>
  <si>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</si>
  <si>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</si>
  <si>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</si>
  <si>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</si>
  <si>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</si>
  <si>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</si>
  <si>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</si>
  <si>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</si>
  <si>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</si>
  <si>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</si>
  <si>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</si>
  <si>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</si>
  <si>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</si>
  <si>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</si>
  <si>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</si>
  <si>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</si>
  <si>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</si>
  <si>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</si>
  <si>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</si>
  <si>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</si>
  <si>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</si>
  <si>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</si>
  <si>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</si>
  <si>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</si>
  <si>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</si>
  <si>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</si>
  <si>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</si>
  <si>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</si>
  <si>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</si>
  <si>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</si>
  <si>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</si>
  <si>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</si>
  <si>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</si>
  <si>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</si>
  <si>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</si>
  <si>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</si>
  <si>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</si>
  <si>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</si>
  <si>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</si>
  <si>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</si>
  <si>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</si>
  <si>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</si>
  <si>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</si>
  <si>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</si>
  <si>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</si>
  <si>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</si>
  <si>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</si>
  <si>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</si>
  <si>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</si>
  <si>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</si>
  <si>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</si>
  <si>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</si>
  <si>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</si>
  <si>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</si>
  <si>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</si>
  <si>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</si>
  <si>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</si>
  <si>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</si>
  <si>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</si>
  <si>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</si>
  <si>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</si>
  <si>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</si>
  <si>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</si>
  <si>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</si>
  <si>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</si>
  <si>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</si>
  <si>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</si>
  <si>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</si>
  <si>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</si>
  <si>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</si>
  <si>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</si>
  <si>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</si>
  <si>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</si>
  <si>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</si>
  <si>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</si>
  <si>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</si>
  <si>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</si>
  <si>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</si>
  <si>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</si>
  <si>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</si>
  <si>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</si>
  <si>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</si>
  <si>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</si>
  <si>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</si>
  <si>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</si>
  <si>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</si>
  <si>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</si>
  <si>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</si>
  <si>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</si>
  <si>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</si>
  <si>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</si>
  <si>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</si>
  <si>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</si>
  <si>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</si>
  <si>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</si>
  <si>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</si>
  <si>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</si>
  <si>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</si>
  <si>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</si>
  <si>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</si>
  <si>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</si>
  <si>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</si>
  <si>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</si>
  <si>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</si>
  <si>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</si>
  <si>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</si>
  <si>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</si>
  <si>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</si>
  <si>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</si>
  <si>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</si>
  <si>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</si>
  <si>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</si>
  <si>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</si>
  <si>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</si>
  <si>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</si>
  <si>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</si>
  <si>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</si>
  <si>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</si>
  <si>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</si>
  <si>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</si>
  <si>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</si>
  <si>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</si>
  <si>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</si>
  <si>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</si>
  <si>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</si>
  <si>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</si>
  <si>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</si>
  <si>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</si>
  <si>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</si>
  <si>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</si>
  <si>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</si>
  <si>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</si>
  <si>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</si>
  <si>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</si>
  <si>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</si>
  <si>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</si>
  <si>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</si>
  <si>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</si>
  <si>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</si>
  <si>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</si>
  <si>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</si>
  <si>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</si>
  <si>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</si>
  <si>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</si>
  <si>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</si>
  <si>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</si>
  <si>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</si>
  <si>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</si>
  <si>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</si>
  <si>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</si>
  <si>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</si>
  <si>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</si>
  <si>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</si>
  <si>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</si>
  <si>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</si>
  <si>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</si>
  <si>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</si>
  <si>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</si>
  <si>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</si>
  <si>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</si>
  <si>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</si>
  <si>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</si>
  <si>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</si>
  <si>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</si>
  <si>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</si>
  <si>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</si>
  <si>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</si>
  <si>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</si>
  <si>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</si>
  <si>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</si>
  <si>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</si>
  <si>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</si>
  <si>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</si>
  <si>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</si>
  <si>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szám</t>
  </si>
  <si>
    <t>Fő</t>
  </si>
  <si>
    <t>Ft/fő</t>
  </si>
  <si>
    <t>Költségvetési tv. 2. sz. melléklete alapján</t>
  </si>
  <si>
    <t>Településüzemeltetéshez kapcsolódó feladatok ellátásnak támogatása</t>
  </si>
  <si>
    <t>Zöldterület gazdálkodással kapcs.fel.tám.</t>
  </si>
  <si>
    <t>Közvilágítás fenntartásának támogatása</t>
  </si>
  <si>
    <t>Köztemető fenntartással kapcs.fel.tám.</t>
  </si>
  <si>
    <t>Közutak fenntartásának támogatása</t>
  </si>
  <si>
    <t>Egyéb önkormányzati feladatok támogatása</t>
  </si>
  <si>
    <t>Lakott külterülettel kapcsolatos feladatok támogatása</t>
  </si>
  <si>
    <t>I.  Összesen</t>
  </si>
  <si>
    <t>Szociális  feladatok egyéb támogatása</t>
  </si>
  <si>
    <t>Egyes szociális és gyermekjóléti feladatok támogatás</t>
  </si>
  <si>
    <t>Szociális étkeztetés</t>
  </si>
  <si>
    <t>III.   Összesen:</t>
  </si>
  <si>
    <t>Települési önkormányzat kulturális feladatainak támogatása</t>
  </si>
  <si>
    <t>Állami hozzájárulás mindösszesen:</t>
  </si>
  <si>
    <t xml:space="preserve">Ingatlanok beszerzése, létesítése , ebből: </t>
  </si>
  <si>
    <t>Szennyvíztelep felújítása (VASIVÍZ által)</t>
  </si>
  <si>
    <t>Falugondnoki szolgáltatás</t>
  </si>
  <si>
    <t>Szociális segítés</t>
  </si>
  <si>
    <r>
      <t>Egyéb dologi kiadások</t>
    </r>
    <r>
      <rPr>
        <sz val="11"/>
        <color rgb="FFFF0000"/>
        <rFont val="Bookman Old Style"/>
        <family val="1"/>
        <charset val="238"/>
      </rPr>
      <t xml:space="preserve"> </t>
    </r>
  </si>
  <si>
    <t xml:space="preserve">                                                                            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</si>
  <si>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</si>
  <si>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</si>
  <si>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</si>
  <si>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</si>
  <si>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</si>
  <si>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</si>
  <si>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</si>
  <si>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</si>
  <si>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</si>
  <si>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</si>
  <si>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</si>
  <si>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</si>
  <si>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</si>
  <si>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</si>
  <si>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</si>
  <si>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</si>
  <si>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</si>
  <si>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</si>
  <si>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</si>
  <si>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</si>
  <si>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</si>
  <si>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</si>
  <si>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</si>
  <si>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</si>
  <si>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</si>
  <si>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</si>
  <si>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</si>
  <si>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</si>
  <si>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</si>
  <si>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</si>
  <si>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</si>
  <si>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elkülönített állami pénzalapoktól (közfoglalkoztatás)</t>
  </si>
  <si>
    <t>fejezeti kezelésű előirányzatok EU-s programokra és azok hazai társfinanszírozásától (KEHOP, Műgáti utak)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</si>
  <si>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</si>
  <si>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</si>
  <si>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</si>
  <si>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</si>
  <si>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Értékesítési és forgalmi adók </t>
  </si>
  <si>
    <t>ebből: állandó jeleggel végzett iparűzési tevékenység után fizetett helyi iparűzési adó</t>
  </si>
  <si>
    <t>ebből: ideiglenes jeleggel végzett tevékenység után fizetett helyi iparűzési adó</t>
  </si>
  <si>
    <t xml:space="preserve">   ebből:belföldi gépjárművek adójának a központi költségvetést megillető része</t>
  </si>
  <si>
    <t xml:space="preserve">   ebből: belföldi gépjárművek adójának a helyi önkormányzatot megillető része</t>
  </si>
  <si>
    <t xml:space="preserve">Egyéb áruhasználati és szolgáltatási adók  </t>
  </si>
  <si>
    <t xml:space="preserve">   ebből: talajterhelési díj</t>
  </si>
  <si>
    <t xml:space="preserve">   felügyeleti díjak</t>
  </si>
  <si>
    <t xml:space="preserve">   ebrendészeti hozzájárulás</t>
  </si>
  <si>
    <t xml:space="preserve">   környezetvédelmi bírság</t>
  </si>
  <si>
    <t xml:space="preserve">   természetvédelmi bírság</t>
  </si>
  <si>
    <t xml:space="preserve">   műemlékvédelmi bírság</t>
  </si>
  <si>
    <t xml:space="preserve">   építésügyi bírság</t>
  </si>
  <si>
    <t xml:space="preserve">   szabálysértési pénz- és helyszíni mbírság és a közlekedési szabályszegések után kiszabott közigazgatási bírság helyi önkormányzatot megillető része</t>
  </si>
  <si>
    <t xml:space="preserve">   egyéb bírság</t>
  </si>
  <si>
    <t>Foglalkoztatottak létszáma (fő)</t>
  </si>
  <si>
    <t>MEGNEVEZÉS</t>
  </si>
  <si>
    <t>ÖNKORMÁNYZAT  MINDÖSSZESEN                 ( 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</si>
  <si>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</si>
  <si>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</si>
  <si>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</si>
  <si>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</si>
  <si>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</si>
  <si>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</si>
  <si>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</si>
  <si>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</si>
  <si>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</si>
  <si>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</si>
  <si>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</si>
  <si>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</si>
  <si>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</si>
  <si>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</si>
  <si>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</si>
  <si>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</si>
  <si>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</si>
  <si>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</si>
  <si>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</si>
  <si>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</si>
  <si>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</si>
  <si>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</si>
  <si>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</si>
  <si>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</si>
  <si>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</si>
  <si>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</si>
  <si>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</si>
  <si>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Rendszeres gyermekvédelmi kedvezmény/Gyvt. 20/A.§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</si>
  <si>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</si>
  <si>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</si>
  <si>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</si>
  <si>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</si>
  <si>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</si>
  <si>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</si>
  <si>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</si>
  <si>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</si>
  <si>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</si>
  <si>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</si>
  <si>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</si>
  <si>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</si>
  <si>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</si>
  <si>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</si>
  <si>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</si>
  <si>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</si>
  <si>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</si>
  <si>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</si>
  <si>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</si>
  <si>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</si>
  <si>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</si>
  <si>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</si>
  <si>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</si>
  <si>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</si>
  <si>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</si>
  <si>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 xml:space="preserve">          ebből: települési támogatás (Szoctv. 45. §)</t>
  </si>
  <si>
    <t xml:space="preserve">Egyéb nem intézményi ellátások </t>
  </si>
  <si>
    <t>Települési önkormányzatok szociális és gyermekjóléti és gy.étk.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</si>
  <si>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</si>
  <si>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</si>
  <si>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</si>
  <si>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</si>
  <si>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</si>
  <si>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</si>
  <si>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</si>
  <si>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</si>
  <si>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</si>
  <si>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</si>
  <si>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</si>
  <si>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</si>
  <si>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</si>
  <si>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</si>
  <si>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</si>
  <si>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</si>
  <si>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</si>
  <si>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</si>
  <si>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</si>
  <si>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</si>
  <si>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</si>
  <si>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</si>
  <si>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</si>
  <si>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</si>
  <si>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</si>
  <si>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</si>
  <si>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</si>
  <si>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</si>
  <si>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</si>
  <si>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</si>
  <si>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</si>
  <si>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</si>
  <si>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</si>
  <si>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</si>
  <si>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</si>
  <si>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</si>
  <si>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</si>
  <si>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</si>
  <si>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</si>
  <si>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</si>
  <si>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</si>
  <si>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Felhalmozási célú visszatérítendő támogatások, kölcsönök nyújtása államháztartáson kívülre (lakásszerz.támog.)</t>
  </si>
  <si>
    <t>Hozzájárulás</t>
  </si>
  <si>
    <t>Hitel-, kölcsönfelvétel pénzügyi vállalkozástól</t>
  </si>
  <si>
    <t>1.1.1.3.</t>
  </si>
  <si>
    <t>1.1.1.2.</t>
  </si>
  <si>
    <t>1.1.1.4.</t>
  </si>
  <si>
    <t>1.1.1.5.</t>
  </si>
  <si>
    <t>1.1.1.6.</t>
  </si>
  <si>
    <t>1.1.1.7.</t>
  </si>
  <si>
    <t>1.3.1.</t>
  </si>
  <si>
    <t>1.3.2.3.</t>
  </si>
  <si>
    <t>1.3.2.4.1</t>
  </si>
  <si>
    <t>1.3.2.4.2.</t>
  </si>
  <si>
    <t>Személyi gondozás</t>
  </si>
  <si>
    <t>1.3.2.5.</t>
  </si>
  <si>
    <t>1.5.</t>
  </si>
  <si>
    <t>Tárgyi eszköz beszerzések</t>
  </si>
  <si>
    <t>Műgátra vezető út felújítása</t>
  </si>
  <si>
    <t>Sorszám</t>
  </si>
  <si>
    <t>Kötelezettségek jogcíme</t>
  </si>
  <si>
    <t>A kötelezettség megnevezése</t>
  </si>
  <si>
    <t>Kiadás vonzata évenként</t>
  </si>
  <si>
    <t>Összesen</t>
  </si>
  <si>
    <t>I.</t>
  </si>
  <si>
    <t>Felhalmozási célú kötelezettségvállalás</t>
  </si>
  <si>
    <t xml:space="preserve">       1.)</t>
  </si>
  <si>
    <t>Fejlesztési célú hosszú lejáratú hitel törl. pály. önrészhez</t>
  </si>
  <si>
    <t>fizetési kötelezettségeinek bemutatása évenként célonkénti bontásban</t>
  </si>
  <si>
    <t xml:space="preserve">Nick Község Önkormányzatának többéves kihatással járó döntéseiből eredő </t>
  </si>
  <si>
    <t>Nick Község Önk. …/2022.(…) rendelete</t>
  </si>
  <si>
    <t>Nick Község Önkormányzatának  2023. évi költségvetése</t>
  </si>
  <si>
    <t>Fizetendő áfa</t>
  </si>
  <si>
    <t>K352</t>
  </si>
  <si>
    <t>Egyéb felhalmozási célú támogatások bevételei államháztartáson kívülről</t>
  </si>
  <si>
    <t>Nick Község Önkormányzata 2023. évi költségvetése</t>
  </si>
  <si>
    <t xml:space="preserve"> Nick Község Önkormányzatát megillető 2023. évi hozzájárulásokról</t>
  </si>
  <si>
    <t>1.1.4.</t>
  </si>
  <si>
    <t>1.1.5.</t>
  </si>
  <si>
    <t>Polgármesteri illetményhez nyújtott támogatás</t>
  </si>
  <si>
    <t>Közvilágítás kiegészítő támogatása</t>
  </si>
  <si>
    <t xml:space="preserve">Rendezési terv </t>
  </si>
  <si>
    <t>Helyi adó és egyéb közhatalmi bevételek (Ft)</t>
  </si>
  <si>
    <t>Bevételek (Ft)</t>
  </si>
  <si>
    <t>Kiadások (Ft)</t>
  </si>
  <si>
    <t>Beruházások és felújítások (Ft)</t>
  </si>
  <si>
    <t>Támogatások, kölcsönök bevételei (Ft)</t>
  </si>
  <si>
    <t>Lakosságnak juttatott támogatások, szociális, rászorultsági jellegű ellátások (Ft)</t>
  </si>
  <si>
    <t>Nick Község Önkormányzata  2023. évi költségvetése</t>
  </si>
  <si>
    <t xml:space="preserve"> Nick Község Önkormányzata 2023. évi költségvetése</t>
  </si>
  <si>
    <t>Támogatások, kölcsönök nyújtása és törlesztése (Ft)</t>
  </si>
  <si>
    <t>2026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</si>
</sst>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,##0_ ;\-#,##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b/>
      <u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u/>
      <sz val="1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color indexed="8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u/>
      <sz val="10"/>
      <color indexed="8"/>
      <name val="Bookman Old Style"/>
      <family val="1"/>
      <charset val="238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8" fillId="0" borderId="0"/>
  </cellStyleXfs>
  <cellXfs count="22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165" fontId="0" fillId="0" borderId="0" xfId="1" applyNumberFormat="1" applyFont="1" applyBorder="1" applyAlignment="1">
      <alignment horizontal="right"/>
    </xf>
    <xf numFmtId="165" fontId="14" fillId="0" borderId="0" xfId="1" applyNumberFormat="1" applyFont="1"/>
    <xf numFmtId="165" fontId="14" fillId="3" borderId="0" xfId="1" applyNumberFormat="1" applyFont="1" applyFill="1"/>
    <xf numFmtId="165" fontId="14" fillId="0" borderId="0" xfId="1" applyNumberFormat="1" applyFont="1" applyBorder="1"/>
    <xf numFmtId="165" fontId="14" fillId="0" borderId="10" xfId="1" applyNumberFormat="1" applyFont="1" applyBorder="1"/>
    <xf numFmtId="165" fontId="9" fillId="0" borderId="10" xfId="1" applyNumberFormat="1" applyFont="1" applyBorder="1"/>
    <xf numFmtId="165" fontId="9" fillId="0" borderId="0" xfId="1" applyNumberFormat="1" applyFont="1"/>
    <xf numFmtId="165" fontId="15" fillId="0" borderId="0" xfId="1" applyNumberFormat="1" applyFont="1"/>
    <xf numFmtId="165" fontId="11" fillId="0" borderId="0" xfId="1" applyNumberFormat="1" applyFont="1" applyBorder="1"/>
    <xf numFmtId="0" fontId="1" fillId="0" borderId="0" xfId="0" applyFont="1"/>
    <xf numFmtId="0" fontId="5" fillId="4" borderId="1" xfId="0" applyFont="1" applyFill="1" applyBorder="1" applyAlignment="1">
      <alignment horizontal="left" vertical="center"/>
    </xf>
    <xf numFmtId="0" fontId="7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vertical="center"/>
    </xf>
    <xf numFmtId="166" fontId="14" fillId="0" borderId="1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167" fontId="14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/>
    <xf numFmtId="0" fontId="14" fillId="2" borderId="4" xfId="0" applyFont="1" applyFill="1" applyBorder="1"/>
    <xf numFmtId="0" fontId="20" fillId="0" borderId="0" xfId="2" applyFont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4" fillId="0" borderId="8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6" xfId="2" applyFont="1" applyBorder="1"/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4" fillId="0" borderId="8" xfId="2" applyFont="1" applyBorder="1"/>
    <xf numFmtId="0" fontId="18" fillId="0" borderId="9" xfId="2" applyFont="1" applyBorder="1"/>
    <xf numFmtId="0" fontId="21" fillId="0" borderId="0" xfId="2" applyFont="1"/>
    <xf numFmtId="0" fontId="9" fillId="0" borderId="10" xfId="2" applyFont="1" applyBorder="1"/>
    <xf numFmtId="0" fontId="9" fillId="0" borderId="0" xfId="2" applyFont="1"/>
    <xf numFmtId="0" fontId="18" fillId="0" borderId="0" xfId="2" applyFont="1"/>
    <xf numFmtId="0" fontId="20" fillId="0" borderId="0" xfId="2" applyFont="1"/>
    <xf numFmtId="0" fontId="22" fillId="0" borderId="0" xfId="2" applyFont="1"/>
    <xf numFmtId="0" fontId="11" fillId="0" borderId="0" xfId="2" applyFont="1"/>
    <xf numFmtId="0" fontId="9" fillId="0" borderId="11" xfId="2" applyFont="1" applyBorder="1"/>
    <xf numFmtId="165" fontId="9" fillId="0" borderId="11" xfId="1" applyNumberFormat="1" applyFont="1" applyBorder="1"/>
    <xf numFmtId="3" fontId="0" fillId="0" borderId="0" xfId="0" applyNumberFormat="1"/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3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9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9" fillId="9" borderId="1" xfId="0" applyFont="1" applyFill="1" applyBorder="1"/>
    <xf numFmtId="166" fontId="9" fillId="9" borderId="1" xfId="0" applyNumberFormat="1" applyFont="1" applyFill="1" applyBorder="1" applyAlignment="1">
      <alignment vertical="center"/>
    </xf>
    <xf numFmtId="0" fontId="9" fillId="0" borderId="0" xfId="0" applyFont="1"/>
    <xf numFmtId="0" fontId="9" fillId="7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3" fontId="33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2" fillId="7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/>
    <xf numFmtId="0" fontId="9" fillId="0" borderId="8" xfId="2" applyFont="1" applyBorder="1" applyAlignment="1">
      <alignment horizontal="center"/>
    </xf>
    <xf numFmtId="0" fontId="8" fillId="0" borderId="0" xfId="0" applyFont="1" applyAlignment="1">
      <alignment horizontal="center"/>
    </xf>
    <xf numFmtId="3" fontId="7" fillId="0" borderId="0" xfId="0" applyNumberFormat="1" applyFont="1"/>
    <xf numFmtId="3" fontId="8" fillId="0" borderId="0" xfId="0" applyNumberFormat="1" applyFont="1"/>
    <xf numFmtId="168" fontId="9" fillId="0" borderId="0" xfId="1" applyNumberFormat="1" applyFont="1" applyBorder="1" applyAlignment="1">
      <alignment horizontal="right"/>
    </xf>
    <xf numFmtId="168" fontId="9" fillId="0" borderId="0" xfId="1" applyNumberFormat="1" applyFont="1" applyBorder="1"/>
    <xf numFmtId="0" fontId="9" fillId="8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 wrapText="1"/>
    </xf>
    <xf numFmtId="0" fontId="14" fillId="11" borderId="1" xfId="0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3" fontId="15" fillId="0" borderId="1" xfId="0" applyNumberFormat="1" applyFont="1" applyBorder="1"/>
    <xf numFmtId="3" fontId="23" fillId="0" borderId="1" xfId="0" applyNumberFormat="1" applyFont="1" applyBorder="1"/>
    <xf numFmtId="3" fontId="8" fillId="7" borderId="1" xfId="0" applyNumberFormat="1" applyFont="1" applyFill="1" applyBorder="1"/>
    <xf numFmtId="3" fontId="8" fillId="9" borderId="1" xfId="0" applyNumberFormat="1" applyFont="1" applyFill="1" applyBorder="1"/>
    <xf numFmtId="3" fontId="8" fillId="12" borderId="1" xfId="0" applyNumberFormat="1" applyFont="1" applyFill="1" applyBorder="1"/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34" fillId="6" borderId="1" xfId="0" applyFont="1" applyFill="1" applyBorder="1"/>
    <xf numFmtId="0" fontId="13" fillId="8" borderId="1" xfId="0" applyFont="1" applyFill="1" applyBorder="1" applyAlignment="1">
      <alignment horizontal="left" vertical="center" wrapText="1"/>
    </xf>
    <xf numFmtId="0" fontId="5" fillId="10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5" fillId="11" borderId="1" xfId="0" applyFont="1" applyFill="1" applyBorder="1"/>
    <xf numFmtId="49" fontId="9" fillId="0" borderId="0" xfId="2" applyNumberFormat="1" applyFont="1" applyAlignment="1">
      <alignment horizontal="right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5" fillId="0" borderId="1" xfId="0" applyFont="1" applyBorder="1"/>
    <xf numFmtId="3" fontId="24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3" fontId="24" fillId="9" borderId="1" xfId="0" applyNumberFormat="1" applyFont="1" applyFill="1" applyBorder="1" applyAlignment="1">
      <alignment horizontal="center"/>
    </xf>
    <xf numFmtId="1" fontId="35" fillId="0" borderId="17" xfId="0" applyNumberFormat="1" applyFont="1" applyBorder="1" applyAlignment="1">
      <alignment horizontal="center" wrapText="1"/>
    </xf>
    <xf numFmtId="0" fontId="35" fillId="0" borderId="18" xfId="0" applyFont="1" applyBorder="1" applyAlignment="1">
      <alignment wrapText="1" indent="1"/>
    </xf>
    <xf numFmtId="49" fontId="35" fillId="0" borderId="18" xfId="0" applyNumberFormat="1" applyFont="1" applyBorder="1" applyAlignment="1">
      <alignment wrapText="1"/>
    </xf>
    <xf numFmtId="3" fontId="35" fillId="0" borderId="18" xfId="0" applyNumberFormat="1" applyFont="1" applyBorder="1" applyAlignment="1">
      <alignment wrapText="1"/>
    </xf>
    <xf numFmtId="3" fontId="35" fillId="0" borderId="19" xfId="0" applyNumberFormat="1" applyFont="1" applyBorder="1" applyAlignment="1">
      <alignment wrapText="1"/>
    </xf>
    <xf numFmtId="0" fontId="35" fillId="0" borderId="18" xfId="0" applyFont="1" applyBorder="1" applyAlignment="1">
      <alignment horizontal="center" wrapText="1"/>
    </xf>
    <xf numFmtId="49" fontId="35" fillId="0" borderId="18" xfId="0" applyNumberFormat="1" applyFont="1" applyBorder="1" applyAlignment="1">
      <alignment horizontal="center" wrapText="1"/>
    </xf>
    <xf numFmtId="1" fontId="36" fillId="0" borderId="20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3" fontId="36" fillId="0" borderId="22" xfId="0" applyNumberFormat="1" applyFont="1" applyBorder="1" applyAlignment="1">
      <alignment vertical="center"/>
    </xf>
    <xf numFmtId="3" fontId="36" fillId="0" borderId="23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3" fontId="14" fillId="0" borderId="1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14" fillId="0" borderId="1" xfId="1" applyNumberFormat="1" applyFont="1" applyFill="1" applyBorder="1" applyAlignment="1">
      <alignment horizontal="right"/>
    </xf>
    <xf numFmtId="3" fontId="14" fillId="0" borderId="1" xfId="1" applyNumberFormat="1" applyFont="1" applyBorder="1" applyAlignment="1">
      <alignment horizontal="right" wrapText="1"/>
    </xf>
    <xf numFmtId="3" fontId="9" fillId="9" borderId="1" xfId="1" applyNumberFormat="1" applyFont="1" applyFill="1" applyBorder="1" applyAlignment="1">
      <alignment horizontal="right"/>
    </xf>
    <xf numFmtId="3" fontId="14" fillId="0" borderId="1" xfId="1" applyNumberFormat="1" applyFont="1" applyFill="1" applyBorder="1" applyAlignment="1">
      <alignment horizontal="right" wrapText="1"/>
    </xf>
    <xf numFmtId="3" fontId="23" fillId="0" borderId="1" xfId="1" applyNumberFormat="1" applyFont="1" applyBorder="1" applyAlignment="1">
      <alignment horizontal="right"/>
    </xf>
    <xf numFmtId="3" fontId="15" fillId="0" borderId="1" xfId="1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3" fontId="9" fillId="0" borderId="4" xfId="1" applyNumberFormat="1" applyFont="1" applyBorder="1" applyAlignment="1">
      <alignment horizontal="right"/>
    </xf>
    <xf numFmtId="3" fontId="14" fillId="0" borderId="4" xfId="1" applyNumberFormat="1" applyFont="1" applyBorder="1" applyAlignment="1">
      <alignment horizontal="right"/>
    </xf>
    <xf numFmtId="3" fontId="8" fillId="0" borderId="5" xfId="1" applyNumberFormat="1" applyFont="1" applyBorder="1" applyAlignment="1">
      <alignment horizontal="right"/>
    </xf>
    <xf numFmtId="49" fontId="14" fillId="0" borderId="0" xfId="2" applyNumberFormat="1" applyFont="1"/>
    <xf numFmtId="49" fontId="9" fillId="0" borderId="0" xfId="2" applyNumberFormat="1" applyFont="1"/>
    <xf numFmtId="49" fontId="18" fillId="0" borderId="0" xfId="2" applyNumberFormat="1" applyFont="1"/>
    <xf numFmtId="49" fontId="20" fillId="0" borderId="0" xfId="2" applyNumberFormat="1" applyFont="1"/>
    <xf numFmtId="168" fontId="14" fillId="0" borderId="0" xfId="1" applyNumberFormat="1" applyFont="1"/>
    <xf numFmtId="168" fontId="14" fillId="0" borderId="0" xfId="1" applyNumberFormat="1" applyFont="1" applyBorder="1"/>
    <xf numFmtId="168" fontId="9" fillId="0" borderId="10" xfId="1" applyNumberFormat="1" applyFont="1" applyBorder="1"/>
    <xf numFmtId="168" fontId="15" fillId="0" borderId="0" xfId="1" applyNumberFormat="1" applyFont="1"/>
    <xf numFmtId="168" fontId="9" fillId="0" borderId="0" xfId="1" applyNumberFormat="1" applyFont="1"/>
    <xf numFmtId="168" fontId="11" fillId="0" borderId="0" xfId="1" applyNumberFormat="1" applyFont="1"/>
    <xf numFmtId="168" fontId="11" fillId="0" borderId="0" xfId="1" applyNumberFormat="1" applyFont="1" applyBorder="1"/>
    <xf numFmtId="168" fontId="9" fillId="0" borderId="11" xfId="1" applyNumberFormat="1" applyFont="1" applyBorder="1"/>
    <xf numFmtId="168" fontId="14" fillId="0" borderId="10" xfId="1" applyNumberFormat="1" applyFont="1" applyBorder="1"/>
    <xf numFmtId="3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0" xfId="2" applyFont="1" applyAlignment="1">
      <alignment horizontal="right"/>
    </xf>
    <xf numFmtId="0" fontId="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4" xfId="2" xr:uid="{E3189645-4815-48E7-A974-616FE8BFD86C}"/>
    <cellStyle name="Normal_KTRSZJ" xfId="3" xr:uid="{0A6197E9-0194-4E2A-A490-862D6C1B2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4"/>
  <sheetViews>
    <sheetView topLeftCell="A53" workbookViewId="0">
      <selection activeCell="C75" sqref="C75"/>
    </sheetView>
  </sheetViews>
  <sheetFormatPr defaultColWidth="9.109375" defaultRowHeight="13.8" x14ac:dyDescent="0.25"/>
  <cols>
    <col min="1" max="1" width="77.44140625" style="28" customWidth="1"/>
    <col min="2" max="2" width="9.109375" style="28"/>
    <col min="3" max="3" width="16.5546875" style="28" customWidth="1"/>
    <col min="4" max="4" width="16" style="28" customWidth="1"/>
    <col min="5" max="5" width="11.88671875" style="28" customWidth="1"/>
    <col min="6" max="6" width="15.33203125" style="28" bestFit="1" customWidth="1"/>
    <col min="7" max="16384" width="9.109375" style="28"/>
  </cols>
  <sheetData>
    <row r="1" spans="1:6" ht="27" customHeight="1" x14ac:dyDescent="0.35">
      <c r="A1" s="211" t="s">
        <v>605</v>
      </c>
      <c r="B1" s="212"/>
      <c r="C1" s="212"/>
      <c r="D1" s="212"/>
      <c r="E1" s="212"/>
      <c r="F1" s="213"/>
    </row>
    <row r="2" spans="1:6" ht="23.25" customHeight="1" x14ac:dyDescent="0.35">
      <c r="A2" s="214" t="s">
        <v>617</v>
      </c>
      <c r="B2" s="212"/>
      <c r="C2" s="212"/>
      <c r="D2" s="212"/>
      <c r="E2" s="212"/>
      <c r="F2" s="213"/>
    </row>
    <row r="3" spans="1:6" ht="55.2" x14ac:dyDescent="0.25">
      <c r="A3" s="30" t="s">
        <v>0</v>
      </c>
      <c r="B3" s="2" t="s">
        <v>1</v>
      </c>
      <c r="C3" s="143" t="s">
        <v>2</v>
      </c>
      <c r="D3" s="143" t="s">
        <v>3</v>
      </c>
      <c r="E3" s="143" t="s">
        <v>4</v>
      </c>
      <c r="F3" s="143" t="s">
        <v>5</v>
      </c>
    </row>
    <row r="4" spans="1:6" x14ac:dyDescent="0.25">
      <c r="A4" s="144" t="s">
        <v>6</v>
      </c>
      <c r="B4" s="34" t="s">
        <v>7</v>
      </c>
      <c r="C4" s="136">
        <v>22713835</v>
      </c>
      <c r="D4" s="136"/>
      <c r="E4" s="136"/>
      <c r="F4" s="136">
        <f>SUM(C4:E4)</f>
        <v>22713835</v>
      </c>
    </row>
    <row r="5" spans="1:6" x14ac:dyDescent="0.25">
      <c r="A5" s="4" t="s">
        <v>8</v>
      </c>
      <c r="B5" s="34" t="s">
        <v>9</v>
      </c>
      <c r="C5" s="136"/>
      <c r="D5" s="136"/>
      <c r="E5" s="136"/>
      <c r="F5" s="136"/>
    </row>
    <row r="6" spans="1:6" ht="22.95" customHeight="1" x14ac:dyDescent="0.25">
      <c r="A6" s="4" t="s">
        <v>533</v>
      </c>
      <c r="B6" s="34" t="s">
        <v>10</v>
      </c>
      <c r="C6" s="136">
        <v>8641660</v>
      </c>
      <c r="D6" s="136"/>
      <c r="E6" s="136"/>
      <c r="F6" s="136">
        <f t="shared" ref="F6:F7" si="0">SUM(C6:E6)</f>
        <v>8641660</v>
      </c>
    </row>
    <row r="7" spans="1:6" ht="15" customHeight="1" x14ac:dyDescent="0.25">
      <c r="A7" s="4" t="s">
        <v>11</v>
      </c>
      <c r="B7" s="34" t="s">
        <v>12</v>
      </c>
      <c r="C7" s="136">
        <v>2270000</v>
      </c>
      <c r="D7" s="136"/>
      <c r="E7" s="136"/>
      <c r="F7" s="136">
        <f t="shared" si="0"/>
        <v>2270000</v>
      </c>
    </row>
    <row r="8" spans="1:6" ht="15" customHeight="1" x14ac:dyDescent="0.25">
      <c r="A8" s="4" t="s">
        <v>534</v>
      </c>
      <c r="B8" s="34" t="s">
        <v>13</v>
      </c>
      <c r="C8" s="136"/>
      <c r="D8" s="136"/>
      <c r="E8" s="136"/>
      <c r="F8" s="136"/>
    </row>
    <row r="9" spans="1:6" ht="15" customHeight="1" x14ac:dyDescent="0.25">
      <c r="A9" s="4" t="s">
        <v>535</v>
      </c>
      <c r="B9" s="34" t="s">
        <v>14</v>
      </c>
      <c r="C9" s="136"/>
      <c r="D9" s="136"/>
      <c r="E9" s="136"/>
      <c r="F9" s="136"/>
    </row>
    <row r="10" spans="1:6" ht="15" customHeight="1" x14ac:dyDescent="0.25">
      <c r="A10" s="5" t="s">
        <v>15</v>
      </c>
      <c r="B10" s="8" t="s">
        <v>16</v>
      </c>
      <c r="C10" s="137">
        <f>SUM(C4:C9)</f>
        <v>33625495</v>
      </c>
      <c r="D10" s="137">
        <f>SUM(D4:D9)</f>
        <v>0</v>
      </c>
      <c r="E10" s="137">
        <f>SUM(E4:E9)</f>
        <v>0</v>
      </c>
      <c r="F10" s="137">
        <f>SUM(F4:F9)</f>
        <v>33625495</v>
      </c>
    </row>
    <row r="11" spans="1:6" x14ac:dyDescent="0.25">
      <c r="A11" s="4" t="s">
        <v>17</v>
      </c>
      <c r="B11" s="34" t="s">
        <v>18</v>
      </c>
      <c r="C11" s="136"/>
      <c r="D11" s="136"/>
      <c r="E11" s="136"/>
      <c r="F11" s="136"/>
    </row>
    <row r="12" spans="1:6" ht="25.2" customHeight="1" x14ac:dyDescent="0.25">
      <c r="A12" s="4" t="s">
        <v>19</v>
      </c>
      <c r="B12" s="34" t="s">
        <v>20</v>
      </c>
      <c r="C12" s="136"/>
      <c r="D12" s="136"/>
      <c r="E12" s="136"/>
      <c r="F12" s="136"/>
    </row>
    <row r="13" spans="1:6" ht="27" customHeight="1" x14ac:dyDescent="0.25">
      <c r="A13" s="4" t="s">
        <v>21</v>
      </c>
      <c r="B13" s="34" t="s">
        <v>22</v>
      </c>
      <c r="C13" s="136"/>
      <c r="D13" s="136"/>
      <c r="E13" s="136"/>
      <c r="F13" s="136"/>
    </row>
    <row r="14" spans="1:6" ht="26.4" customHeight="1" x14ac:dyDescent="0.25">
      <c r="A14" s="4" t="s">
        <v>23</v>
      </c>
      <c r="B14" s="34" t="s">
        <v>24</v>
      </c>
      <c r="C14" s="136"/>
      <c r="D14" s="136"/>
      <c r="E14" s="136"/>
      <c r="F14" s="136"/>
    </row>
    <row r="15" spans="1:6" ht="15" customHeight="1" x14ac:dyDescent="0.25">
      <c r="A15" s="4" t="s">
        <v>536</v>
      </c>
      <c r="B15" s="34" t="s">
        <v>25</v>
      </c>
      <c r="C15" s="136"/>
      <c r="D15" s="136">
        <v>2938464</v>
      </c>
      <c r="E15" s="136"/>
      <c r="F15" s="138">
        <f>SUM(C15:E15)</f>
        <v>2938464</v>
      </c>
    </row>
    <row r="16" spans="1:6" ht="15" customHeight="1" x14ac:dyDescent="0.25">
      <c r="A16" s="5" t="s">
        <v>26</v>
      </c>
      <c r="B16" s="8" t="s">
        <v>27</v>
      </c>
      <c r="C16" s="137">
        <f>SUM(C10,C15)</f>
        <v>33625495</v>
      </c>
      <c r="D16" s="137">
        <f>SUM(D10,D15)</f>
        <v>2938464</v>
      </c>
      <c r="E16" s="137">
        <f>SUM(E10,E15)</f>
        <v>0</v>
      </c>
      <c r="F16" s="137">
        <f>SUM(F10,F15)</f>
        <v>36563959</v>
      </c>
    </row>
    <row r="17" spans="1:6" ht="15" customHeight="1" x14ac:dyDescent="0.25">
      <c r="A17" s="4" t="s">
        <v>40</v>
      </c>
      <c r="B17" s="34" t="s">
        <v>41</v>
      </c>
      <c r="C17" s="136"/>
      <c r="D17" s="136"/>
      <c r="E17" s="136"/>
      <c r="F17" s="136"/>
    </row>
    <row r="18" spans="1:6" ht="15" customHeight="1" x14ac:dyDescent="0.25">
      <c r="A18" s="4" t="s">
        <v>42</v>
      </c>
      <c r="B18" s="34" t="s">
        <v>43</v>
      </c>
      <c r="C18" s="136"/>
      <c r="D18" s="136"/>
      <c r="E18" s="136"/>
      <c r="F18" s="136"/>
    </row>
    <row r="19" spans="1:6" ht="15" customHeight="1" x14ac:dyDescent="0.25">
      <c r="A19" s="5" t="s">
        <v>44</v>
      </c>
      <c r="B19" s="8" t="s">
        <v>45</v>
      </c>
      <c r="C19" s="137"/>
      <c r="D19" s="136"/>
      <c r="E19" s="136"/>
      <c r="F19" s="136"/>
    </row>
    <row r="20" spans="1:6" ht="15" customHeight="1" x14ac:dyDescent="0.25">
      <c r="A20" s="4" t="s">
        <v>46</v>
      </c>
      <c r="B20" s="34" t="s">
        <v>47</v>
      </c>
      <c r="C20" s="137"/>
      <c r="D20" s="136"/>
      <c r="E20" s="136"/>
      <c r="F20" s="136"/>
    </row>
    <row r="21" spans="1:6" ht="15" customHeight="1" x14ac:dyDescent="0.25">
      <c r="A21" s="4" t="s">
        <v>48</v>
      </c>
      <c r="B21" s="34" t="s">
        <v>49</v>
      </c>
      <c r="C21" s="137"/>
      <c r="D21" s="136"/>
      <c r="E21" s="136"/>
      <c r="F21" s="136"/>
    </row>
    <row r="22" spans="1:6" ht="15" customHeight="1" x14ac:dyDescent="0.25">
      <c r="A22" s="5" t="s">
        <v>546</v>
      </c>
      <c r="B22" s="8" t="s">
        <v>51</v>
      </c>
      <c r="C22" s="137"/>
      <c r="D22" s="137">
        <v>2500000</v>
      </c>
      <c r="E22" s="137"/>
      <c r="F22" s="137">
        <f>SUM(C22:E22)</f>
        <v>2500000</v>
      </c>
    </row>
    <row r="23" spans="1:6" ht="15" customHeight="1" x14ac:dyDescent="0.25">
      <c r="A23" s="4" t="s">
        <v>460</v>
      </c>
      <c r="B23" s="34" t="s">
        <v>52</v>
      </c>
      <c r="C23" s="138">
        <v>6500000</v>
      </c>
      <c r="D23" s="139"/>
      <c r="E23" s="138"/>
      <c r="F23" s="137">
        <f>SUM(C23:E23)</f>
        <v>6500000</v>
      </c>
    </row>
    <row r="24" spans="1:6" ht="15" customHeight="1" x14ac:dyDescent="0.25">
      <c r="A24" s="4" t="s">
        <v>537</v>
      </c>
      <c r="B24" s="34" t="s">
        <v>53</v>
      </c>
      <c r="C24" s="136"/>
      <c r="D24" s="136"/>
      <c r="E24" s="136"/>
      <c r="F24" s="137">
        <f t="shared" ref="F24:F26" si="1">SUM(C24:E24)</f>
        <v>0</v>
      </c>
    </row>
    <row r="25" spans="1:6" ht="15" customHeight="1" x14ac:dyDescent="0.25">
      <c r="A25" s="4" t="s">
        <v>538</v>
      </c>
      <c r="B25" s="34" t="s">
        <v>54</v>
      </c>
      <c r="C25" s="136"/>
      <c r="D25" s="136"/>
      <c r="E25" s="136"/>
      <c r="F25" s="137">
        <f t="shared" si="1"/>
        <v>0</v>
      </c>
    </row>
    <row r="26" spans="1:6" ht="15" customHeight="1" x14ac:dyDescent="0.25">
      <c r="A26" s="4" t="s">
        <v>57</v>
      </c>
      <c r="B26" s="34" t="s">
        <v>58</v>
      </c>
      <c r="C26" s="136">
        <v>0</v>
      </c>
      <c r="D26" s="136"/>
      <c r="E26" s="136"/>
      <c r="F26" s="137">
        <f t="shared" si="1"/>
        <v>0</v>
      </c>
    </row>
    <row r="27" spans="1:6" ht="15" customHeight="1" x14ac:dyDescent="0.25">
      <c r="A27" s="5" t="s">
        <v>59</v>
      </c>
      <c r="B27" s="8" t="s">
        <v>60</v>
      </c>
      <c r="C27" s="137">
        <f>SUM(C23:C26)</f>
        <v>6500000</v>
      </c>
      <c r="D27" s="137">
        <f>SUM(D23:D26)</f>
        <v>0</v>
      </c>
      <c r="E27" s="137">
        <f>SUM(E23:E26)</f>
        <v>0</v>
      </c>
      <c r="F27" s="137">
        <f>SUM(F23:F26)</f>
        <v>6500000</v>
      </c>
    </row>
    <row r="28" spans="1:6" ht="15" customHeight="1" x14ac:dyDescent="0.25">
      <c r="A28" s="4" t="s">
        <v>61</v>
      </c>
      <c r="B28" s="34" t="s">
        <v>62</v>
      </c>
      <c r="C28" s="136">
        <v>50000</v>
      </c>
      <c r="D28" s="136"/>
      <c r="E28" s="136"/>
      <c r="F28" s="136">
        <f>SUM(C28:E28)</f>
        <v>50000</v>
      </c>
    </row>
    <row r="29" spans="1:6" ht="15" customHeight="1" x14ac:dyDescent="0.25">
      <c r="A29" s="5" t="s">
        <v>63</v>
      </c>
      <c r="B29" s="8" t="s">
        <v>64</v>
      </c>
      <c r="C29" s="137">
        <f>SUM(C22,C27:C28)</f>
        <v>6550000</v>
      </c>
      <c r="D29" s="137">
        <f>SUM(D22,D27:D28)</f>
        <v>2500000</v>
      </c>
      <c r="E29" s="137">
        <f>SUM(E22,E27:E28)</f>
        <v>0</v>
      </c>
      <c r="F29" s="137">
        <f>SUM(F22,F27:F28)</f>
        <v>9050000</v>
      </c>
    </row>
    <row r="30" spans="1:6" ht="15" customHeight="1" x14ac:dyDescent="0.25">
      <c r="A30" s="9" t="s">
        <v>65</v>
      </c>
      <c r="B30" s="34" t="s">
        <v>66</v>
      </c>
      <c r="C30" s="136"/>
      <c r="D30" s="136"/>
      <c r="E30" s="136"/>
      <c r="F30" s="136"/>
    </row>
    <row r="31" spans="1:6" ht="15" customHeight="1" x14ac:dyDescent="0.25">
      <c r="A31" s="9" t="s">
        <v>67</v>
      </c>
      <c r="B31" s="34" t="s">
        <v>68</v>
      </c>
      <c r="C31" s="136">
        <v>50000</v>
      </c>
      <c r="D31" s="136"/>
      <c r="E31" s="136"/>
      <c r="F31" s="136">
        <f>SUM(C31:E31)</f>
        <v>50000</v>
      </c>
    </row>
    <row r="32" spans="1:6" ht="15" customHeight="1" x14ac:dyDescent="0.25">
      <c r="A32" s="9" t="s">
        <v>539</v>
      </c>
      <c r="B32" s="34" t="s">
        <v>69</v>
      </c>
      <c r="C32" s="136">
        <v>50000</v>
      </c>
      <c r="D32" s="136"/>
      <c r="E32" s="136"/>
      <c r="F32" s="136">
        <f t="shared" ref="F32:F39" si="2">SUM(C32:E32)</f>
        <v>50000</v>
      </c>
    </row>
    <row r="33" spans="1:6" ht="15" customHeight="1" x14ac:dyDescent="0.25">
      <c r="A33" s="9" t="s">
        <v>540</v>
      </c>
      <c r="B33" s="34" t="s">
        <v>70</v>
      </c>
      <c r="C33" s="136">
        <v>1649000</v>
      </c>
      <c r="D33" s="136"/>
      <c r="E33" s="136"/>
      <c r="F33" s="136">
        <f t="shared" si="2"/>
        <v>1649000</v>
      </c>
    </row>
    <row r="34" spans="1:6" ht="15" customHeight="1" x14ac:dyDescent="0.25">
      <c r="A34" s="9" t="s">
        <v>71</v>
      </c>
      <c r="B34" s="34" t="s">
        <v>72</v>
      </c>
      <c r="C34" s="136">
        <v>1000000</v>
      </c>
      <c r="D34" s="136"/>
      <c r="E34" s="136"/>
      <c r="F34" s="136">
        <f t="shared" si="2"/>
        <v>1000000</v>
      </c>
    </row>
    <row r="35" spans="1:6" ht="15" customHeight="1" x14ac:dyDescent="0.25">
      <c r="A35" s="9" t="s">
        <v>73</v>
      </c>
      <c r="B35" s="34" t="s">
        <v>74</v>
      </c>
      <c r="C35" s="136">
        <v>2025000</v>
      </c>
      <c r="D35" s="136"/>
      <c r="E35" s="136"/>
      <c r="F35" s="136">
        <f t="shared" si="2"/>
        <v>2025000</v>
      </c>
    </row>
    <row r="36" spans="1:6" ht="15" customHeight="1" x14ac:dyDescent="0.25">
      <c r="A36" s="9" t="s">
        <v>75</v>
      </c>
      <c r="B36" s="34" t="s">
        <v>76</v>
      </c>
      <c r="C36" s="136"/>
      <c r="D36" s="136"/>
      <c r="E36" s="136"/>
      <c r="F36" s="136">
        <f t="shared" si="2"/>
        <v>0</v>
      </c>
    </row>
    <row r="37" spans="1:6" ht="15" customHeight="1" x14ac:dyDescent="0.25">
      <c r="A37" s="9" t="s">
        <v>77</v>
      </c>
      <c r="B37" s="34" t="s">
        <v>78</v>
      </c>
      <c r="C37" s="136"/>
      <c r="D37" s="136"/>
      <c r="E37" s="136"/>
      <c r="F37" s="136">
        <f t="shared" si="2"/>
        <v>0</v>
      </c>
    </row>
    <row r="38" spans="1:6" ht="15" customHeight="1" x14ac:dyDescent="0.25">
      <c r="A38" s="9" t="s">
        <v>79</v>
      </c>
      <c r="B38" s="34" t="s">
        <v>80</v>
      </c>
      <c r="C38" s="136"/>
      <c r="D38" s="136"/>
      <c r="E38" s="136"/>
      <c r="F38" s="136">
        <f t="shared" si="2"/>
        <v>0</v>
      </c>
    </row>
    <row r="39" spans="1:6" ht="15" customHeight="1" x14ac:dyDescent="0.25">
      <c r="A39" s="9" t="s">
        <v>81</v>
      </c>
      <c r="B39" s="34" t="s">
        <v>82</v>
      </c>
      <c r="C39" s="136"/>
      <c r="D39" s="136"/>
      <c r="E39" s="136"/>
      <c r="F39" s="136">
        <f t="shared" si="2"/>
        <v>0</v>
      </c>
    </row>
    <row r="40" spans="1:6" ht="15" customHeight="1" x14ac:dyDescent="0.25">
      <c r="A40" s="11" t="s">
        <v>83</v>
      </c>
      <c r="B40" s="8" t="s">
        <v>84</v>
      </c>
      <c r="C40" s="137">
        <f>SUM(C30:C39)</f>
        <v>4774000</v>
      </c>
      <c r="D40" s="137">
        <f>SUM(D30:D39)</f>
        <v>0</v>
      </c>
      <c r="E40" s="137">
        <f>SUM(E30:E39)</f>
        <v>0</v>
      </c>
      <c r="F40" s="137">
        <f>SUM(F30:F39)</f>
        <v>4774000</v>
      </c>
    </row>
    <row r="41" spans="1:6" ht="15" customHeight="1" x14ac:dyDescent="0.25">
      <c r="A41" s="9" t="s">
        <v>97</v>
      </c>
      <c r="B41" s="34" t="s">
        <v>98</v>
      </c>
      <c r="C41" s="136"/>
      <c r="D41" s="136"/>
      <c r="E41" s="136"/>
      <c r="F41" s="136"/>
    </row>
    <row r="42" spans="1:6" ht="15" customHeight="1" x14ac:dyDescent="0.25">
      <c r="A42" s="4" t="s">
        <v>99</v>
      </c>
      <c r="B42" s="34" t="s">
        <v>100</v>
      </c>
      <c r="C42" s="136"/>
      <c r="D42" s="136"/>
      <c r="E42" s="136"/>
      <c r="F42" s="136"/>
    </row>
    <row r="43" spans="1:6" ht="15" customHeight="1" x14ac:dyDescent="0.25">
      <c r="A43" s="9" t="s">
        <v>101</v>
      </c>
      <c r="B43" s="34" t="s">
        <v>102</v>
      </c>
      <c r="C43" s="136"/>
      <c r="D43" s="136"/>
      <c r="E43" s="136"/>
      <c r="F43" s="136">
        <f>SUM(C43:E43)</f>
        <v>0</v>
      </c>
    </row>
    <row r="44" spans="1:6" ht="15" customHeight="1" x14ac:dyDescent="0.25">
      <c r="A44" s="5" t="s">
        <v>103</v>
      </c>
      <c r="B44" s="8" t="s">
        <v>104</v>
      </c>
      <c r="C44" s="137">
        <f>SUM(C41:C43)</f>
        <v>0</v>
      </c>
      <c r="D44" s="137">
        <f>SUM(D41:D43)</f>
        <v>0</v>
      </c>
      <c r="E44" s="137">
        <f>SUM(E41:E43)</f>
        <v>0</v>
      </c>
      <c r="F44" s="137">
        <f>SUM(F41:F43)</f>
        <v>0</v>
      </c>
    </row>
    <row r="45" spans="1:6" ht="15" customHeight="1" x14ac:dyDescent="0.25">
      <c r="A45" s="145" t="s">
        <v>541</v>
      </c>
      <c r="B45" s="113"/>
      <c r="C45" s="140">
        <f>SUM(C16,C29,C40,C44,)</f>
        <v>44949495</v>
      </c>
      <c r="D45" s="140">
        <f>SUM(D16,D29,D40,D44,)</f>
        <v>5438464</v>
      </c>
      <c r="E45" s="140">
        <f>SUM(E16,E29,E40,E44,)</f>
        <v>0</v>
      </c>
      <c r="F45" s="140">
        <f>SUM(F16,F29,F40,F44,)</f>
        <v>50387959</v>
      </c>
    </row>
    <row r="46" spans="1:6" ht="15" customHeight="1" x14ac:dyDescent="0.25">
      <c r="A46" s="4" t="s">
        <v>28</v>
      </c>
      <c r="B46" s="34" t="s">
        <v>29</v>
      </c>
      <c r="C46" s="136"/>
      <c r="D46" s="136"/>
      <c r="E46" s="136"/>
      <c r="F46" s="136"/>
    </row>
    <row r="47" spans="1:6" ht="25.2" customHeight="1" x14ac:dyDescent="0.25">
      <c r="A47" s="4" t="s">
        <v>30</v>
      </c>
      <c r="B47" s="34" t="s">
        <v>31</v>
      </c>
      <c r="C47" s="136"/>
      <c r="D47" s="136"/>
      <c r="E47" s="136"/>
      <c r="F47" s="136"/>
    </row>
    <row r="48" spans="1:6" ht="22.95" customHeight="1" x14ac:dyDescent="0.25">
      <c r="A48" s="4" t="s">
        <v>32</v>
      </c>
      <c r="B48" s="34" t="s">
        <v>33</v>
      </c>
      <c r="C48" s="136"/>
      <c r="D48" s="136"/>
      <c r="E48" s="136"/>
      <c r="F48" s="136"/>
    </row>
    <row r="49" spans="1:6" ht="22.95" customHeight="1" x14ac:dyDescent="0.25">
      <c r="A49" s="4" t="s">
        <v>34</v>
      </c>
      <c r="B49" s="34" t="s">
        <v>35</v>
      </c>
      <c r="C49" s="136"/>
      <c r="D49" s="136"/>
      <c r="E49" s="136"/>
      <c r="F49" s="136"/>
    </row>
    <row r="50" spans="1:6" ht="15" customHeight="1" x14ac:dyDescent="0.25">
      <c r="A50" s="4" t="s">
        <v>36</v>
      </c>
      <c r="B50" s="34" t="s">
        <v>37</v>
      </c>
      <c r="C50" s="136"/>
      <c r="D50" s="136">
        <v>142467000</v>
      </c>
      <c r="E50" s="136"/>
      <c r="F50" s="136">
        <f>SUM(D50:E50)</f>
        <v>142467000</v>
      </c>
    </row>
    <row r="51" spans="1:6" ht="15" customHeight="1" x14ac:dyDescent="0.25">
      <c r="A51" s="5" t="s">
        <v>38</v>
      </c>
      <c r="B51" s="8" t="s">
        <v>39</v>
      </c>
      <c r="C51" s="137">
        <f>SUM(C46:C50)</f>
        <v>0</v>
      </c>
      <c r="D51" s="137">
        <f t="shared" ref="D51:F51" si="3">SUM(D46:D50)</f>
        <v>142467000</v>
      </c>
      <c r="E51" s="137">
        <f t="shared" si="3"/>
        <v>0</v>
      </c>
      <c r="F51" s="137">
        <f t="shared" si="3"/>
        <v>142467000</v>
      </c>
    </row>
    <row r="52" spans="1:6" ht="15" customHeight="1" x14ac:dyDescent="0.25">
      <c r="A52" s="9" t="s">
        <v>85</v>
      </c>
      <c r="B52" s="34" t="s">
        <v>86</v>
      </c>
      <c r="C52" s="137"/>
      <c r="D52" s="136"/>
      <c r="E52" s="136"/>
      <c r="F52" s="136"/>
    </row>
    <row r="53" spans="1:6" ht="15" customHeight="1" x14ac:dyDescent="0.25">
      <c r="A53" s="9" t="s">
        <v>87</v>
      </c>
      <c r="B53" s="34" t="s">
        <v>88</v>
      </c>
      <c r="C53" s="136"/>
      <c r="D53" s="136">
        <v>7500000</v>
      </c>
      <c r="E53" s="136"/>
      <c r="F53" s="136">
        <f>SUM(C53:E53)</f>
        <v>7500000</v>
      </c>
    </row>
    <row r="54" spans="1:6" ht="15" customHeight="1" x14ac:dyDescent="0.25">
      <c r="A54" s="9" t="s">
        <v>89</v>
      </c>
      <c r="B54" s="34" t="s">
        <v>90</v>
      </c>
      <c r="C54" s="137"/>
      <c r="D54" s="136"/>
      <c r="E54" s="136"/>
      <c r="F54" s="136"/>
    </row>
    <row r="55" spans="1:6" ht="15" customHeight="1" x14ac:dyDescent="0.25">
      <c r="A55" s="9" t="s">
        <v>91</v>
      </c>
      <c r="B55" s="34" t="s">
        <v>92</v>
      </c>
      <c r="C55" s="136"/>
      <c r="D55" s="136"/>
      <c r="E55" s="136"/>
      <c r="F55" s="136"/>
    </row>
    <row r="56" spans="1:6" ht="15" customHeight="1" x14ac:dyDescent="0.25">
      <c r="A56" s="9" t="s">
        <v>93</v>
      </c>
      <c r="B56" s="34" t="s">
        <v>94</v>
      </c>
      <c r="C56" s="136"/>
      <c r="D56" s="136"/>
      <c r="E56" s="136"/>
      <c r="F56" s="136"/>
    </row>
    <row r="57" spans="1:6" ht="15" customHeight="1" x14ac:dyDescent="0.25">
      <c r="A57" s="5" t="s">
        <v>95</v>
      </c>
      <c r="B57" s="8" t="s">
        <v>96</v>
      </c>
      <c r="C57" s="137">
        <f>SUM(C52:C56)</f>
        <v>0</v>
      </c>
      <c r="D57" s="137">
        <f>SUM(D52:D56)</f>
        <v>7500000</v>
      </c>
      <c r="E57" s="137">
        <f>SUM(E52:E56)</f>
        <v>0</v>
      </c>
      <c r="F57" s="137">
        <f>SUM(F52:F56)</f>
        <v>7500000</v>
      </c>
    </row>
    <row r="58" spans="1:6" ht="23.25" customHeight="1" x14ac:dyDescent="0.25">
      <c r="A58" s="4" t="s">
        <v>105</v>
      </c>
      <c r="B58" s="34" t="s">
        <v>542</v>
      </c>
      <c r="C58" s="136"/>
      <c r="D58" s="136">
        <v>50000</v>
      </c>
      <c r="E58" s="136"/>
      <c r="F58" s="136">
        <f>SUM(C58:E58)</f>
        <v>50000</v>
      </c>
    </row>
    <row r="59" spans="1:6" ht="15" hidden="1" customHeight="1" x14ac:dyDescent="0.25">
      <c r="A59" s="9" t="s">
        <v>543</v>
      </c>
      <c r="B59" s="34" t="s">
        <v>544</v>
      </c>
      <c r="C59" s="136">
        <v>0</v>
      </c>
      <c r="D59" s="136"/>
      <c r="E59" s="136"/>
      <c r="F59" s="136">
        <v>0</v>
      </c>
    </row>
    <row r="60" spans="1:6" ht="15" hidden="1" customHeight="1" x14ac:dyDescent="0.25">
      <c r="A60" s="9" t="s">
        <v>107</v>
      </c>
      <c r="B60" s="34" t="s">
        <v>108</v>
      </c>
      <c r="C60" s="136"/>
      <c r="D60" s="136"/>
      <c r="E60" s="136"/>
      <c r="F60" s="136"/>
    </row>
    <row r="61" spans="1:6" ht="15" hidden="1" customHeight="1" x14ac:dyDescent="0.25">
      <c r="A61" s="5" t="s">
        <v>109</v>
      </c>
      <c r="B61" s="8" t="s">
        <v>110</v>
      </c>
      <c r="C61" s="137">
        <f>SUM(C58:C60)</f>
        <v>0</v>
      </c>
      <c r="D61" s="137">
        <f>SUM(D58:D60)</f>
        <v>50000</v>
      </c>
      <c r="E61" s="137">
        <f>SUM(E58:E60)</f>
        <v>0</v>
      </c>
      <c r="F61" s="137">
        <f>SUM(F58:F60)</f>
        <v>50000</v>
      </c>
    </row>
    <row r="62" spans="1:6" ht="15" customHeight="1" x14ac:dyDescent="0.25">
      <c r="A62" s="4" t="s">
        <v>608</v>
      </c>
      <c r="B62" s="34" t="s">
        <v>544</v>
      </c>
      <c r="C62" s="136"/>
      <c r="D62" s="136">
        <v>1500000</v>
      </c>
      <c r="E62" s="136"/>
      <c r="F62" s="136">
        <f>SUM(D62:E62)</f>
        <v>1500000</v>
      </c>
    </row>
    <row r="63" spans="1:6" ht="15" customHeight="1" x14ac:dyDescent="0.25">
      <c r="A63" s="145" t="s">
        <v>545</v>
      </c>
      <c r="B63" s="113"/>
      <c r="C63" s="140">
        <f>SUM(C61,C57,C51)</f>
        <v>0</v>
      </c>
      <c r="D63" s="140">
        <f>SUM(D51,D57,D58,D62)</f>
        <v>151517000</v>
      </c>
      <c r="E63" s="140">
        <f t="shared" ref="E63:F63" si="4">SUM(E51,E57,E58,E62)</f>
        <v>0</v>
      </c>
      <c r="F63" s="140">
        <f t="shared" si="4"/>
        <v>151517000</v>
      </c>
    </row>
    <row r="64" spans="1:6" x14ac:dyDescent="0.25">
      <c r="A64" s="146" t="s">
        <v>111</v>
      </c>
      <c r="B64" s="132" t="s">
        <v>112</v>
      </c>
      <c r="C64" s="141">
        <f>SUM(C45,C63)</f>
        <v>44949495</v>
      </c>
      <c r="D64" s="141">
        <f>SUM(D45,D63)</f>
        <v>156955464</v>
      </c>
      <c r="E64" s="141">
        <f>SUM(E45,E63)</f>
        <v>0</v>
      </c>
      <c r="F64" s="141">
        <f>SUM(F45,F63)</f>
        <v>201904959</v>
      </c>
    </row>
    <row r="65" spans="1:6" x14ac:dyDescent="0.25">
      <c r="A65" s="147" t="s">
        <v>113</v>
      </c>
      <c r="B65" s="133"/>
      <c r="C65" s="138">
        <v>8539362</v>
      </c>
      <c r="D65" s="138">
        <v>-22670362</v>
      </c>
      <c r="E65" s="138"/>
      <c r="F65" s="138">
        <f>SUM(C65:E65)</f>
        <v>-14131000</v>
      </c>
    </row>
    <row r="66" spans="1:6" x14ac:dyDescent="0.25">
      <c r="A66" s="147" t="s">
        <v>114</v>
      </c>
      <c r="B66" s="133"/>
      <c r="C66" s="138"/>
      <c r="D66" s="138">
        <v>-13869000</v>
      </c>
      <c r="E66" s="138"/>
      <c r="F66" s="138">
        <f>SUM(C66:E66)</f>
        <v>-13869000</v>
      </c>
    </row>
    <row r="67" spans="1:6" ht="15" hidden="1" customHeight="1" x14ac:dyDescent="0.25">
      <c r="A67" s="148" t="s">
        <v>115</v>
      </c>
      <c r="B67" s="35" t="s">
        <v>116</v>
      </c>
      <c r="C67" s="136"/>
      <c r="D67" s="136"/>
      <c r="E67" s="136"/>
      <c r="F67" s="138">
        <f t="shared" ref="F67:F69" si="5">SUM(C67:E67)</f>
        <v>0</v>
      </c>
    </row>
    <row r="68" spans="1:6" ht="15" hidden="1" customHeight="1" x14ac:dyDescent="0.25">
      <c r="A68" s="9" t="s">
        <v>117</v>
      </c>
      <c r="B68" s="35" t="s">
        <v>118</v>
      </c>
      <c r="C68" s="136"/>
      <c r="D68" s="136"/>
      <c r="E68" s="136"/>
      <c r="F68" s="138">
        <f t="shared" si="5"/>
        <v>0</v>
      </c>
    </row>
    <row r="69" spans="1:6" ht="15" hidden="1" customHeight="1" x14ac:dyDescent="0.25">
      <c r="A69" s="148" t="s">
        <v>119</v>
      </c>
      <c r="B69" s="35" t="s">
        <v>120</v>
      </c>
      <c r="C69" s="136"/>
      <c r="D69" s="136"/>
      <c r="E69" s="136"/>
      <c r="F69" s="138">
        <f t="shared" si="5"/>
        <v>0</v>
      </c>
    </row>
    <row r="70" spans="1:6" x14ac:dyDescent="0.25">
      <c r="A70" s="11" t="s">
        <v>577</v>
      </c>
      <c r="B70" s="7" t="s">
        <v>121</v>
      </c>
      <c r="C70" s="136"/>
      <c r="D70" s="136"/>
      <c r="E70" s="136"/>
      <c r="F70" s="138"/>
    </row>
    <row r="71" spans="1:6" ht="15" hidden="1" customHeight="1" x14ac:dyDescent="0.25">
      <c r="A71" s="9" t="s">
        <v>122</v>
      </c>
      <c r="B71" s="35" t="s">
        <v>123</v>
      </c>
      <c r="C71" s="138">
        <v>0</v>
      </c>
      <c r="D71" s="138">
        <v>0</v>
      </c>
      <c r="E71" s="138">
        <v>0</v>
      </c>
      <c r="F71" s="138">
        <v>0</v>
      </c>
    </row>
    <row r="72" spans="1:6" ht="15" hidden="1" customHeight="1" x14ac:dyDescent="0.25">
      <c r="A72" s="148" t="s">
        <v>124</v>
      </c>
      <c r="B72" s="35" t="s">
        <v>125</v>
      </c>
      <c r="C72" s="136"/>
      <c r="D72" s="136"/>
      <c r="E72" s="136"/>
      <c r="F72" s="136"/>
    </row>
    <row r="73" spans="1:6" ht="15" hidden="1" customHeight="1" x14ac:dyDescent="0.25">
      <c r="A73" s="9" t="s">
        <v>126</v>
      </c>
      <c r="B73" s="35" t="s">
        <v>127</v>
      </c>
      <c r="C73" s="136"/>
      <c r="D73" s="136"/>
      <c r="E73" s="136"/>
      <c r="F73" s="136"/>
    </row>
    <row r="74" spans="1:6" ht="15" hidden="1" customHeight="1" x14ac:dyDescent="0.25">
      <c r="A74" s="148" t="s">
        <v>128</v>
      </c>
      <c r="B74" s="35" t="s">
        <v>129</v>
      </c>
      <c r="C74" s="136"/>
      <c r="D74" s="136"/>
      <c r="E74" s="136"/>
      <c r="F74" s="136"/>
    </row>
    <row r="75" spans="1:6" x14ac:dyDescent="0.25">
      <c r="A75" s="107" t="s">
        <v>130</v>
      </c>
      <c r="B75" s="7" t="s">
        <v>131</v>
      </c>
      <c r="C75" s="137"/>
      <c r="D75" s="137"/>
      <c r="E75" s="137"/>
      <c r="F75" s="137"/>
    </row>
    <row r="76" spans="1:6" x14ac:dyDescent="0.25">
      <c r="A76" s="4" t="s">
        <v>132</v>
      </c>
      <c r="B76" s="35" t="s">
        <v>133</v>
      </c>
      <c r="C76" s="136"/>
      <c r="D76" s="136">
        <v>14131000</v>
      </c>
      <c r="E76" s="136"/>
      <c r="F76" s="136">
        <f>SUM(C76:E76)</f>
        <v>14131000</v>
      </c>
    </row>
    <row r="77" spans="1:6" x14ac:dyDescent="0.25">
      <c r="A77" s="4" t="s">
        <v>134</v>
      </c>
      <c r="B77" s="35" t="s">
        <v>133</v>
      </c>
      <c r="C77" s="136"/>
      <c r="D77" s="136">
        <v>13869000</v>
      </c>
      <c r="E77" s="136"/>
      <c r="F77" s="136">
        <f>SUM(C77:E77)</f>
        <v>13869000</v>
      </c>
    </row>
    <row r="78" spans="1:6" x14ac:dyDescent="0.25">
      <c r="A78" s="4" t="s">
        <v>135</v>
      </c>
      <c r="B78" s="35" t="s">
        <v>136</v>
      </c>
      <c r="C78" s="136"/>
      <c r="D78" s="136"/>
      <c r="E78" s="136"/>
      <c r="F78" s="136"/>
    </row>
    <row r="79" spans="1:6" x14ac:dyDescent="0.25">
      <c r="A79" s="4" t="s">
        <v>137</v>
      </c>
      <c r="B79" s="35" t="s">
        <v>136</v>
      </c>
      <c r="C79" s="136"/>
      <c r="D79" s="136"/>
      <c r="E79" s="136"/>
      <c r="F79" s="136"/>
    </row>
    <row r="80" spans="1:6" x14ac:dyDescent="0.25">
      <c r="A80" s="5" t="s">
        <v>138</v>
      </c>
      <c r="B80" s="7" t="s">
        <v>139</v>
      </c>
      <c r="C80" s="137">
        <f t="shared" ref="C80" si="6">SUM(C75:C79)</f>
        <v>0</v>
      </c>
      <c r="D80" s="137">
        <f t="shared" ref="D80" si="7">SUM(D75:D79)</f>
        <v>28000000</v>
      </c>
      <c r="E80" s="137">
        <f t="shared" ref="E80" si="8">SUM(E75:E79)</f>
        <v>0</v>
      </c>
      <c r="F80" s="137">
        <f t="shared" ref="F80" si="9">SUM(F75:F79)</f>
        <v>28000000</v>
      </c>
    </row>
    <row r="81" spans="1:6" x14ac:dyDescent="0.25">
      <c r="A81" s="148" t="s">
        <v>140</v>
      </c>
      <c r="B81" s="7" t="s">
        <v>141</v>
      </c>
      <c r="C81" s="136"/>
      <c r="D81" s="136"/>
      <c r="E81" s="136"/>
      <c r="F81" s="136"/>
    </row>
    <row r="82" spans="1:6" x14ac:dyDescent="0.25">
      <c r="A82" s="148" t="s">
        <v>143</v>
      </c>
      <c r="B82" s="7" t="s">
        <v>144</v>
      </c>
      <c r="C82" s="136"/>
      <c r="D82" s="136"/>
      <c r="E82" s="136"/>
      <c r="F82" s="136"/>
    </row>
    <row r="83" spans="1:6" x14ac:dyDescent="0.25">
      <c r="A83" s="148" t="s">
        <v>145</v>
      </c>
      <c r="B83" s="7" t="s">
        <v>146</v>
      </c>
      <c r="C83" s="136"/>
      <c r="D83" s="136"/>
      <c r="E83" s="136"/>
      <c r="F83" s="136"/>
    </row>
    <row r="84" spans="1:6" x14ac:dyDescent="0.25">
      <c r="A84" s="148" t="s">
        <v>147</v>
      </c>
      <c r="B84" s="7" t="s">
        <v>148</v>
      </c>
      <c r="C84" s="137"/>
      <c r="D84" s="137"/>
      <c r="E84" s="137"/>
      <c r="F84" s="137"/>
    </row>
    <row r="85" spans="1:6" x14ac:dyDescent="0.25">
      <c r="A85" s="9" t="s">
        <v>149</v>
      </c>
      <c r="B85" s="7" t="s">
        <v>150</v>
      </c>
      <c r="C85" s="136"/>
      <c r="D85" s="136"/>
      <c r="E85" s="136"/>
      <c r="F85" s="136"/>
    </row>
    <row r="86" spans="1:6" x14ac:dyDescent="0.25">
      <c r="A86" s="11" t="s">
        <v>151</v>
      </c>
      <c r="B86" s="7" t="s">
        <v>152</v>
      </c>
      <c r="C86" s="137"/>
      <c r="D86" s="137"/>
      <c r="E86" s="137"/>
      <c r="F86" s="137"/>
    </row>
    <row r="87" spans="1:6" ht="15" hidden="1" customHeight="1" x14ac:dyDescent="0.25">
      <c r="A87" s="9" t="s">
        <v>153</v>
      </c>
      <c r="B87" s="35" t="s">
        <v>154</v>
      </c>
      <c r="C87" s="136"/>
      <c r="D87" s="136"/>
      <c r="E87" s="136"/>
      <c r="F87" s="136"/>
    </row>
    <row r="88" spans="1:6" ht="15" hidden="1" customHeight="1" x14ac:dyDescent="0.25">
      <c r="A88" s="9" t="s">
        <v>155</v>
      </c>
      <c r="B88" s="35" t="s">
        <v>156</v>
      </c>
      <c r="C88" s="136"/>
      <c r="D88" s="136"/>
      <c r="E88" s="136"/>
      <c r="F88" s="136"/>
    </row>
    <row r="89" spans="1:6" ht="15" hidden="1" customHeight="1" x14ac:dyDescent="0.25">
      <c r="A89" s="148" t="s">
        <v>157</v>
      </c>
      <c r="B89" s="35" t="s">
        <v>158</v>
      </c>
      <c r="C89" s="136"/>
      <c r="D89" s="136"/>
      <c r="E89" s="136"/>
      <c r="F89" s="136"/>
    </row>
    <row r="90" spans="1:6" ht="15" hidden="1" customHeight="1" x14ac:dyDescent="0.25">
      <c r="A90" s="148" t="s">
        <v>159</v>
      </c>
      <c r="B90" s="35" t="s">
        <v>160</v>
      </c>
      <c r="C90" s="136"/>
      <c r="D90" s="136"/>
      <c r="E90" s="136"/>
      <c r="F90" s="136"/>
    </row>
    <row r="91" spans="1:6" x14ac:dyDescent="0.25">
      <c r="A91" s="107" t="s">
        <v>161</v>
      </c>
      <c r="B91" s="7" t="s">
        <v>162</v>
      </c>
      <c r="C91" s="136"/>
      <c r="D91" s="136"/>
      <c r="E91" s="136"/>
      <c r="F91" s="136"/>
    </row>
    <row r="92" spans="1:6" x14ac:dyDescent="0.25">
      <c r="A92" s="11" t="s">
        <v>163</v>
      </c>
      <c r="B92" s="7" t="s">
        <v>164</v>
      </c>
      <c r="C92" s="136"/>
      <c r="D92" s="136"/>
      <c r="E92" s="136"/>
      <c r="F92" s="136"/>
    </row>
    <row r="93" spans="1:6" x14ac:dyDescent="0.25">
      <c r="A93" s="149" t="s">
        <v>165</v>
      </c>
      <c r="B93" s="134" t="s">
        <v>166</v>
      </c>
      <c r="C93" s="137">
        <f>SUM(C70,C75,C80,C81:C92)</f>
        <v>0</v>
      </c>
      <c r="D93" s="137">
        <f>SUM(D70,D75,D80,D81:D92)</f>
        <v>28000000</v>
      </c>
      <c r="E93" s="137">
        <f t="shared" ref="E93:F93" si="10">SUM(E70,E75,E80,E81:E92)</f>
        <v>0</v>
      </c>
      <c r="F93" s="137">
        <f t="shared" si="10"/>
        <v>28000000</v>
      </c>
    </row>
    <row r="94" spans="1:6" x14ac:dyDescent="0.25">
      <c r="A94" s="150" t="s">
        <v>167</v>
      </c>
      <c r="B94" s="135"/>
      <c r="C94" s="142">
        <f>SUM(C64,C93)</f>
        <v>44949495</v>
      </c>
      <c r="D94" s="142">
        <f>SUM(D64,D93)</f>
        <v>184955464</v>
      </c>
      <c r="E94" s="142">
        <f>SUM(E64,E93)</f>
        <v>0</v>
      </c>
      <c r="F94" s="142">
        <f>SUM(F64,F93)</f>
        <v>229904959</v>
      </c>
    </row>
  </sheetData>
  <mergeCells count="2">
    <mergeCell ref="A1:F1"/>
    <mergeCell ref="A2:F2"/>
  </mergeCells>
  <pageMargins left="0.70866141732283472" right="0.70866141732283472" top="0.55118110236220474" bottom="0.55118110236220474" header="0.31496062992125984" footer="0.31496062992125984"/>
  <pageSetup paperSize="9" scale="57" fitToWidth="0" orientation="portrait" r:id="rId1"/>
  <headerFooter>
    <oddHeader xml:space="preserve">&amp;R1. melléklet a ../2023.(...)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66E5-8146-4E86-BD4C-70244879C02C}">
  <dimension ref="A1:H11"/>
  <sheetViews>
    <sheetView workbookViewId="0">
      <selection activeCell="G8" sqref="G8"/>
    </sheetView>
  </sheetViews>
  <sheetFormatPr defaultRowHeight="14.4" x14ac:dyDescent="0.3"/>
  <cols>
    <col min="2" max="2" width="41" customWidth="1"/>
    <col min="3" max="3" width="25.44140625" customWidth="1"/>
    <col min="8" max="8" width="10.6640625" customWidth="1"/>
  </cols>
  <sheetData>
    <row r="1" spans="1:8" ht="15.6" x14ac:dyDescent="0.3">
      <c r="A1" s="222" t="s">
        <v>603</v>
      </c>
      <c r="B1" s="222"/>
      <c r="C1" s="222"/>
      <c r="D1" s="222"/>
      <c r="E1" s="222"/>
      <c r="F1" s="222"/>
      <c r="G1" s="222"/>
      <c r="H1" s="222"/>
    </row>
    <row r="2" spans="1:8" ht="15.6" x14ac:dyDescent="0.3">
      <c r="A2" s="222" t="s">
        <v>602</v>
      </c>
      <c r="B2" s="222"/>
      <c r="C2" s="222"/>
      <c r="D2" s="222"/>
      <c r="E2" s="222"/>
      <c r="F2" s="222"/>
      <c r="G2" s="222"/>
      <c r="H2" s="222"/>
    </row>
    <row r="3" spans="1:8" ht="15.6" x14ac:dyDescent="0.3">
      <c r="A3" s="175"/>
      <c r="B3" s="175"/>
      <c r="C3" s="175"/>
      <c r="D3" s="175"/>
      <c r="E3" s="175"/>
      <c r="F3" s="175"/>
      <c r="G3" s="175"/>
      <c r="H3" s="175"/>
    </row>
    <row r="4" spans="1:8" ht="15" thickBot="1" x14ac:dyDescent="0.35"/>
    <row r="5" spans="1:8" ht="15" thickBot="1" x14ac:dyDescent="0.35">
      <c r="A5" s="223" t="s">
        <v>593</v>
      </c>
      <c r="B5" s="224" t="s">
        <v>594</v>
      </c>
      <c r="C5" s="224" t="s">
        <v>595</v>
      </c>
      <c r="D5" s="225" t="s">
        <v>596</v>
      </c>
      <c r="E5" s="225"/>
      <c r="F5" s="225"/>
      <c r="G5" s="225"/>
      <c r="H5" s="226" t="s">
        <v>597</v>
      </c>
    </row>
    <row r="6" spans="1:8" ht="15" thickBot="1" x14ac:dyDescent="0.35">
      <c r="A6" s="223"/>
      <c r="B6" s="224"/>
      <c r="C6" s="224"/>
      <c r="D6" s="227">
        <v>2024</v>
      </c>
      <c r="E6" s="227">
        <v>2025</v>
      </c>
      <c r="F6" s="227">
        <v>2026</v>
      </c>
      <c r="G6" s="227" t="s">
        <v>625</v>
      </c>
      <c r="H6" s="226"/>
    </row>
    <row r="7" spans="1:8" ht="15" thickBot="1" x14ac:dyDescent="0.35">
      <c r="A7" s="223"/>
      <c r="B7" s="224"/>
      <c r="C7" s="224"/>
      <c r="D7" s="227"/>
      <c r="E7" s="227"/>
      <c r="F7" s="227"/>
      <c r="G7" s="227"/>
      <c r="H7" s="226"/>
    </row>
    <row r="8" spans="1:8" ht="32.4" customHeight="1" x14ac:dyDescent="0.3">
      <c r="A8" s="163" t="s">
        <v>598</v>
      </c>
      <c r="B8" s="164" t="s">
        <v>599</v>
      </c>
      <c r="C8" s="165"/>
      <c r="D8" s="166"/>
      <c r="E8" s="166"/>
      <c r="F8" s="166"/>
      <c r="G8" s="166"/>
      <c r="H8" s="167"/>
    </row>
    <row r="9" spans="1:8" ht="36" customHeight="1" x14ac:dyDescent="0.3">
      <c r="A9" s="163" t="s">
        <v>600</v>
      </c>
      <c r="B9" s="168" t="s">
        <v>604</v>
      </c>
      <c r="C9" s="169" t="s">
        <v>601</v>
      </c>
      <c r="D9" s="166"/>
      <c r="E9" s="166"/>
      <c r="F9" s="166"/>
      <c r="G9" s="166"/>
      <c r="H9" s="167">
        <f t="shared" ref="H9:H11" si="0">SUM(D9:G9)</f>
        <v>0</v>
      </c>
    </row>
    <row r="10" spans="1:8" ht="15" thickBot="1" x14ac:dyDescent="0.35">
      <c r="A10" s="163"/>
      <c r="B10" s="164"/>
      <c r="C10" s="165"/>
      <c r="D10" s="166"/>
      <c r="E10" s="166"/>
      <c r="F10" s="166"/>
      <c r="G10" s="166"/>
      <c r="H10" s="167">
        <f t="shared" si="0"/>
        <v>0</v>
      </c>
    </row>
    <row r="11" spans="1:8" ht="16.2" thickBot="1" x14ac:dyDescent="0.35">
      <c r="A11" s="170"/>
      <c r="B11" s="171" t="s">
        <v>597</v>
      </c>
      <c r="C11" s="172"/>
      <c r="D11" s="173">
        <f>SUM(D9:D10)</f>
        <v>0</v>
      </c>
      <c r="E11" s="173">
        <f>SUM(E8:E10)</f>
        <v>0</v>
      </c>
      <c r="F11" s="173">
        <f>SUM(F8:F10)</f>
        <v>0</v>
      </c>
      <c r="G11" s="173">
        <f>SUM(G8:G10)</f>
        <v>0</v>
      </c>
      <c r="H11" s="174">
        <f t="shared" si="0"/>
        <v>0</v>
      </c>
    </row>
  </sheetData>
  <mergeCells count="11">
    <mergeCell ref="A1:H1"/>
    <mergeCell ref="A2:H2"/>
    <mergeCell ref="A5:A7"/>
    <mergeCell ref="B5:B7"/>
    <mergeCell ref="C5:C7"/>
    <mergeCell ref="D5:G5"/>
    <mergeCell ref="H5:H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&amp;R10. melléklet a ../2022. (...)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sheetPr>
    <pageSetUpPr fitToPage="1"/>
  </sheetPr>
  <dimension ref="A1:W157"/>
  <sheetViews>
    <sheetView topLeftCell="A29" workbookViewId="0">
      <selection activeCell="C50" sqref="C50"/>
    </sheetView>
  </sheetViews>
  <sheetFormatPr defaultColWidth="9.109375" defaultRowHeight="14.4" x14ac:dyDescent="0.3"/>
  <cols>
    <col min="1" max="1" width="76" customWidth="1"/>
    <col min="2" max="2" width="8.44140625" customWidth="1"/>
    <col min="3" max="3" width="14.33203125" customWidth="1"/>
    <col min="4" max="4" width="16.88671875" bestFit="1" customWidth="1"/>
    <col min="5" max="5" width="12.44140625" bestFit="1" customWidth="1"/>
    <col min="6" max="6" width="15.33203125" bestFit="1" customWidth="1"/>
  </cols>
  <sheetData>
    <row r="1" spans="1:6" ht="21" customHeight="1" x14ac:dyDescent="0.3">
      <c r="A1" s="215" t="s">
        <v>609</v>
      </c>
      <c r="B1" s="212"/>
      <c r="C1" s="212"/>
      <c r="D1" s="212"/>
      <c r="E1" s="212"/>
      <c r="F1" s="213"/>
    </row>
    <row r="2" spans="1:6" ht="18.75" customHeight="1" x14ac:dyDescent="0.3">
      <c r="A2" s="216" t="s">
        <v>618</v>
      </c>
      <c r="B2" s="212"/>
      <c r="C2" s="212"/>
      <c r="D2" s="212"/>
      <c r="E2" s="212"/>
      <c r="F2" s="213"/>
    </row>
    <row r="3" spans="1:6" ht="11.4" customHeight="1" x14ac:dyDescent="0.3">
      <c r="A3" s="38"/>
      <c r="B3" s="39"/>
      <c r="C3" s="39"/>
      <c r="D3" s="39"/>
      <c r="E3" s="39"/>
      <c r="F3" s="40"/>
    </row>
    <row r="4" spans="1:6" ht="7.2" customHeight="1" x14ac:dyDescent="0.3">
      <c r="A4" s="29"/>
    </row>
    <row r="5" spans="1:6" x14ac:dyDescent="0.3">
      <c r="A5" s="12" t="s">
        <v>168</v>
      </c>
      <c r="D5" t="s">
        <v>169</v>
      </c>
    </row>
    <row r="6" spans="1:6" ht="86.4" customHeight="1" x14ac:dyDescent="0.3">
      <c r="A6" s="30" t="s">
        <v>0</v>
      </c>
      <c r="B6" s="31" t="s">
        <v>170</v>
      </c>
      <c r="C6" s="32" t="s">
        <v>2</v>
      </c>
      <c r="D6" s="32" t="s">
        <v>3</v>
      </c>
      <c r="E6" s="32" t="s">
        <v>4</v>
      </c>
      <c r="F6" s="32" t="s">
        <v>5</v>
      </c>
    </row>
    <row r="7" spans="1:6" x14ac:dyDescent="0.3">
      <c r="A7" s="41" t="s">
        <v>171</v>
      </c>
      <c r="B7" s="41" t="s">
        <v>172</v>
      </c>
      <c r="C7" s="176">
        <v>8834300</v>
      </c>
      <c r="D7" s="176">
        <v>1376000</v>
      </c>
      <c r="E7" s="176"/>
      <c r="F7" s="177">
        <f>SUM(C7:E7)</f>
        <v>10210300</v>
      </c>
    </row>
    <row r="8" spans="1:6" hidden="1" x14ac:dyDescent="0.3">
      <c r="A8" s="41" t="s">
        <v>173</v>
      </c>
      <c r="B8" s="42" t="s">
        <v>174</v>
      </c>
      <c r="C8" s="176"/>
      <c r="D8" s="176"/>
      <c r="E8" s="176"/>
      <c r="F8" s="177">
        <f t="shared" ref="F8:F26" si="0">SUM(C8:E8)</f>
        <v>0</v>
      </c>
    </row>
    <row r="9" spans="1:6" hidden="1" x14ac:dyDescent="0.3">
      <c r="A9" s="41" t="s">
        <v>175</v>
      </c>
      <c r="B9" s="42" t="s">
        <v>176</v>
      </c>
      <c r="C9" s="176"/>
      <c r="D9" s="176"/>
      <c r="E9" s="176"/>
      <c r="F9" s="177">
        <f t="shared" si="0"/>
        <v>0</v>
      </c>
    </row>
    <row r="10" spans="1:6" hidden="1" x14ac:dyDescent="0.3">
      <c r="A10" s="33" t="s">
        <v>177</v>
      </c>
      <c r="B10" s="42" t="s">
        <v>178</v>
      </c>
      <c r="C10" s="176"/>
      <c r="D10" s="176"/>
      <c r="E10" s="176"/>
      <c r="F10" s="177">
        <f t="shared" si="0"/>
        <v>0</v>
      </c>
    </row>
    <row r="11" spans="1:6" hidden="1" x14ac:dyDescent="0.3">
      <c r="A11" s="33" t="s">
        <v>179</v>
      </c>
      <c r="B11" s="42" t="s">
        <v>180</v>
      </c>
      <c r="C11" s="176"/>
      <c r="D11" s="176"/>
      <c r="E11" s="176"/>
      <c r="F11" s="177">
        <f t="shared" si="0"/>
        <v>0</v>
      </c>
    </row>
    <row r="12" spans="1:6" x14ac:dyDescent="0.3">
      <c r="A12" s="33" t="s">
        <v>181</v>
      </c>
      <c r="B12" s="42" t="s">
        <v>182</v>
      </c>
      <c r="C12" s="176">
        <v>0</v>
      </c>
      <c r="D12" s="176"/>
      <c r="E12" s="176"/>
      <c r="F12" s="177">
        <f t="shared" si="0"/>
        <v>0</v>
      </c>
    </row>
    <row r="13" spans="1:6" x14ac:dyDescent="0.3">
      <c r="A13" s="33" t="s">
        <v>183</v>
      </c>
      <c r="B13" s="42" t="s">
        <v>184</v>
      </c>
      <c r="C13" s="176">
        <v>360000</v>
      </c>
      <c r="D13" s="176"/>
      <c r="E13" s="176"/>
      <c r="F13" s="177">
        <f t="shared" si="0"/>
        <v>360000</v>
      </c>
    </row>
    <row r="14" spans="1:6" x14ac:dyDescent="0.3">
      <c r="A14" s="33" t="s">
        <v>185</v>
      </c>
      <c r="B14" s="42" t="s">
        <v>186</v>
      </c>
      <c r="C14" s="176"/>
      <c r="D14" s="176"/>
      <c r="E14" s="176"/>
      <c r="F14" s="177">
        <f t="shared" si="0"/>
        <v>0</v>
      </c>
    </row>
    <row r="15" spans="1:6" hidden="1" x14ac:dyDescent="0.3">
      <c r="A15" s="35" t="s">
        <v>187</v>
      </c>
      <c r="B15" s="42" t="s">
        <v>188</v>
      </c>
      <c r="C15" s="176">
        <v>0</v>
      </c>
      <c r="D15" s="176"/>
      <c r="E15" s="176"/>
      <c r="F15" s="177">
        <f t="shared" si="0"/>
        <v>0</v>
      </c>
    </row>
    <row r="16" spans="1:6" x14ac:dyDescent="0.3">
      <c r="A16" s="35" t="s">
        <v>187</v>
      </c>
      <c r="B16" s="42" t="s">
        <v>188</v>
      </c>
      <c r="C16" s="176"/>
      <c r="D16" s="176"/>
      <c r="E16" s="176"/>
      <c r="F16" s="177">
        <f t="shared" si="0"/>
        <v>0</v>
      </c>
    </row>
    <row r="17" spans="1:7" x14ac:dyDescent="0.3">
      <c r="A17" s="35" t="s">
        <v>189</v>
      </c>
      <c r="B17" s="42" t="s">
        <v>190</v>
      </c>
      <c r="C17" s="176"/>
      <c r="D17" s="176"/>
      <c r="E17" s="176"/>
      <c r="F17" s="177">
        <f t="shared" si="0"/>
        <v>0</v>
      </c>
    </row>
    <row r="18" spans="1:7" hidden="1" x14ac:dyDescent="0.3">
      <c r="A18" s="35" t="s">
        <v>191</v>
      </c>
      <c r="B18" s="42" t="s">
        <v>192</v>
      </c>
      <c r="C18" s="176"/>
      <c r="D18" s="176"/>
      <c r="E18" s="176"/>
      <c r="F18" s="177">
        <f t="shared" si="0"/>
        <v>0</v>
      </c>
    </row>
    <row r="19" spans="1:7" hidden="1" x14ac:dyDescent="0.3">
      <c r="A19" s="35" t="s">
        <v>193</v>
      </c>
      <c r="B19" s="42" t="s">
        <v>194</v>
      </c>
      <c r="C19" s="176"/>
      <c r="D19" s="176"/>
      <c r="E19" s="176"/>
      <c r="F19" s="177">
        <f t="shared" si="0"/>
        <v>0</v>
      </c>
    </row>
    <row r="20" spans="1:7" hidden="1" x14ac:dyDescent="0.3">
      <c r="A20" s="35" t="s">
        <v>195</v>
      </c>
      <c r="B20" s="42" t="s">
        <v>196</v>
      </c>
      <c r="C20" s="176"/>
      <c r="D20" s="176"/>
      <c r="E20" s="176"/>
      <c r="F20" s="177">
        <f t="shared" si="0"/>
        <v>0</v>
      </c>
    </row>
    <row r="21" spans="1:7" x14ac:dyDescent="0.3">
      <c r="A21" s="13" t="s">
        <v>197</v>
      </c>
      <c r="B21" s="14" t="s">
        <v>198</v>
      </c>
      <c r="C21" s="178">
        <f>SUM(C7:C20)</f>
        <v>9194300</v>
      </c>
      <c r="D21" s="178">
        <f t="shared" ref="D21:F21" si="1">SUM(D7:D20)</f>
        <v>1376000</v>
      </c>
      <c r="E21" s="178">
        <f t="shared" si="1"/>
        <v>0</v>
      </c>
      <c r="F21" s="178">
        <f t="shared" si="1"/>
        <v>10570300</v>
      </c>
    </row>
    <row r="22" spans="1:7" x14ac:dyDescent="0.3">
      <c r="A22" s="33" t="s">
        <v>195</v>
      </c>
      <c r="B22" s="42" t="s">
        <v>196</v>
      </c>
      <c r="C22" s="176"/>
      <c r="D22" s="176"/>
      <c r="E22" s="176"/>
      <c r="F22" s="177"/>
    </row>
    <row r="23" spans="1:7" x14ac:dyDescent="0.3">
      <c r="A23" s="35" t="s">
        <v>199</v>
      </c>
      <c r="B23" s="42" t="s">
        <v>200</v>
      </c>
      <c r="C23" s="176"/>
      <c r="D23" s="176">
        <v>6870200</v>
      </c>
      <c r="E23" s="176"/>
      <c r="F23" s="177">
        <f t="shared" si="0"/>
        <v>6870200</v>
      </c>
    </row>
    <row r="24" spans="1:7" ht="27.6" x14ac:dyDescent="0.3">
      <c r="A24" s="35" t="s">
        <v>201</v>
      </c>
      <c r="B24" s="42" t="s">
        <v>202</v>
      </c>
      <c r="C24" s="176"/>
      <c r="D24" s="176">
        <v>3770000</v>
      </c>
      <c r="E24" s="176"/>
      <c r="F24" s="177">
        <f>SUM(D24:E24)</f>
        <v>3770000</v>
      </c>
    </row>
    <row r="25" spans="1:7" x14ac:dyDescent="0.3">
      <c r="A25" s="34" t="s">
        <v>203</v>
      </c>
      <c r="B25" s="42" t="s">
        <v>204</v>
      </c>
      <c r="C25" s="176"/>
      <c r="D25" s="176">
        <v>550000</v>
      </c>
      <c r="E25" s="176"/>
      <c r="F25" s="177">
        <f>SUM(C25:E25)</f>
        <v>550000</v>
      </c>
    </row>
    <row r="26" spans="1:7" x14ac:dyDescent="0.3">
      <c r="A26" s="7" t="s">
        <v>205</v>
      </c>
      <c r="B26" s="14" t="s">
        <v>206</v>
      </c>
      <c r="C26" s="176">
        <f>SUM(C23:C25)</f>
        <v>0</v>
      </c>
      <c r="D26" s="178">
        <f>SUM(D23:D25)</f>
        <v>11190200</v>
      </c>
      <c r="E26" s="178"/>
      <c r="F26" s="179">
        <f t="shared" si="0"/>
        <v>11190200</v>
      </c>
    </row>
    <row r="27" spans="1:7" x14ac:dyDescent="0.3">
      <c r="A27" s="13" t="s">
        <v>207</v>
      </c>
      <c r="B27" s="14" t="s">
        <v>208</v>
      </c>
      <c r="C27" s="178">
        <f>C21+C26</f>
        <v>9194300</v>
      </c>
      <c r="D27" s="178">
        <f>D21+D26</f>
        <v>12566200</v>
      </c>
      <c r="E27" s="178">
        <f>E21+E26</f>
        <v>0</v>
      </c>
      <c r="F27" s="178">
        <f>F21+F26</f>
        <v>21760500</v>
      </c>
      <c r="G27" s="77"/>
    </row>
    <row r="28" spans="1:7" x14ac:dyDescent="0.3">
      <c r="A28" s="7" t="s">
        <v>209</v>
      </c>
      <c r="B28" s="14" t="s">
        <v>210</v>
      </c>
      <c r="C28" s="178">
        <v>1249259</v>
      </c>
      <c r="D28" s="178">
        <v>854626</v>
      </c>
      <c r="E28" s="178"/>
      <c r="F28" s="178">
        <f>SUM(C28:E28)</f>
        <v>2103885</v>
      </c>
      <c r="G28" s="77"/>
    </row>
    <row r="29" spans="1:7" x14ac:dyDescent="0.3">
      <c r="A29" s="35" t="s">
        <v>211</v>
      </c>
      <c r="B29" s="42" t="s">
        <v>212</v>
      </c>
      <c r="C29" s="176">
        <v>60000</v>
      </c>
      <c r="D29" s="176" t="s">
        <v>142</v>
      </c>
      <c r="E29" s="176"/>
      <c r="F29" s="177">
        <f>SUM(C29:E29)</f>
        <v>60000</v>
      </c>
    </row>
    <row r="30" spans="1:7" x14ac:dyDescent="0.3">
      <c r="A30" s="35" t="s">
        <v>213</v>
      </c>
      <c r="B30" s="42" t="s">
        <v>214</v>
      </c>
      <c r="C30" s="176">
        <v>1147000</v>
      </c>
      <c r="D30" s="176">
        <v>13000</v>
      </c>
      <c r="E30" s="176"/>
      <c r="F30" s="177">
        <f t="shared" ref="F30:F50" si="2">SUM(C30:E30)</f>
        <v>1160000</v>
      </c>
    </row>
    <row r="31" spans="1:7" hidden="1" x14ac:dyDescent="0.3">
      <c r="A31" s="35" t="s">
        <v>215</v>
      </c>
      <c r="B31" s="42" t="s">
        <v>216</v>
      </c>
      <c r="C31" s="176">
        <v>0</v>
      </c>
      <c r="D31" s="176"/>
      <c r="E31" s="176"/>
      <c r="F31" s="177">
        <f t="shared" si="2"/>
        <v>0</v>
      </c>
    </row>
    <row r="32" spans="1:7" x14ac:dyDescent="0.3">
      <c r="A32" s="7" t="s">
        <v>217</v>
      </c>
      <c r="B32" s="14" t="s">
        <v>218</v>
      </c>
      <c r="C32" s="176">
        <f>SUM(C29:C31)</f>
        <v>1207000</v>
      </c>
      <c r="D32" s="176">
        <f>SUM(D29:D31)</f>
        <v>13000</v>
      </c>
      <c r="E32" s="176"/>
      <c r="F32" s="177">
        <f t="shared" si="2"/>
        <v>1220000</v>
      </c>
    </row>
    <row r="33" spans="1:6" x14ac:dyDescent="0.3">
      <c r="A33" s="35" t="s">
        <v>219</v>
      </c>
      <c r="B33" s="42" t="s">
        <v>220</v>
      </c>
      <c r="C33" s="176">
        <v>170000</v>
      </c>
      <c r="D33" s="176"/>
      <c r="E33" s="176"/>
      <c r="F33" s="177">
        <f t="shared" si="2"/>
        <v>170000</v>
      </c>
    </row>
    <row r="34" spans="1:6" x14ac:dyDescent="0.3">
      <c r="A34" s="35" t="s">
        <v>221</v>
      </c>
      <c r="B34" s="42" t="s">
        <v>222</v>
      </c>
      <c r="C34" s="176">
        <v>146000</v>
      </c>
      <c r="D34" s="176"/>
      <c r="E34" s="176"/>
      <c r="F34" s="177">
        <f t="shared" si="2"/>
        <v>146000</v>
      </c>
    </row>
    <row r="35" spans="1:6" ht="15" customHeight="1" x14ac:dyDescent="0.3">
      <c r="A35" s="7" t="s">
        <v>223</v>
      </c>
      <c r="B35" s="14" t="s">
        <v>224</v>
      </c>
      <c r="C35" s="176">
        <f>SUM(C33:C34)</f>
        <v>316000</v>
      </c>
      <c r="D35" s="176">
        <f>SUM(D33:D34)</f>
        <v>0</v>
      </c>
      <c r="E35" s="176"/>
      <c r="F35" s="177">
        <f t="shared" si="2"/>
        <v>316000</v>
      </c>
    </row>
    <row r="36" spans="1:6" x14ac:dyDescent="0.3">
      <c r="A36" s="35" t="s">
        <v>225</v>
      </c>
      <c r="B36" s="42" t="s">
        <v>226</v>
      </c>
      <c r="C36" s="176">
        <v>9770000</v>
      </c>
      <c r="D36" s="176"/>
      <c r="E36" s="176"/>
      <c r="F36" s="177">
        <f t="shared" si="2"/>
        <v>9770000</v>
      </c>
    </row>
    <row r="37" spans="1:6" x14ac:dyDescent="0.3">
      <c r="A37" s="35" t="s">
        <v>227</v>
      </c>
      <c r="B37" s="42" t="s">
        <v>228</v>
      </c>
      <c r="C37" s="176">
        <v>900000</v>
      </c>
      <c r="D37" s="176"/>
      <c r="E37" s="176"/>
      <c r="F37" s="177">
        <f t="shared" si="2"/>
        <v>900000</v>
      </c>
    </row>
    <row r="38" spans="1:6" x14ac:dyDescent="0.3">
      <c r="A38" s="35" t="s">
        <v>229</v>
      </c>
      <c r="B38" s="42" t="s">
        <v>230</v>
      </c>
      <c r="C38" s="176"/>
      <c r="D38" s="176"/>
      <c r="E38" s="176"/>
      <c r="F38" s="177">
        <f t="shared" si="2"/>
        <v>0</v>
      </c>
    </row>
    <row r="39" spans="1:6" x14ac:dyDescent="0.3">
      <c r="A39" s="35" t="s">
        <v>231</v>
      </c>
      <c r="B39" s="42" t="s">
        <v>232</v>
      </c>
      <c r="C39" s="176">
        <v>614000</v>
      </c>
      <c r="D39" s="176"/>
      <c r="E39" s="176"/>
      <c r="F39" s="177">
        <f t="shared" si="2"/>
        <v>614000</v>
      </c>
    </row>
    <row r="40" spans="1:6" x14ac:dyDescent="0.3">
      <c r="A40" s="43" t="s">
        <v>233</v>
      </c>
      <c r="B40" s="42" t="s">
        <v>234</v>
      </c>
      <c r="C40" s="176">
        <v>50000</v>
      </c>
      <c r="D40" s="176"/>
      <c r="E40" s="176"/>
      <c r="F40" s="177">
        <f t="shared" si="2"/>
        <v>50000</v>
      </c>
    </row>
    <row r="41" spans="1:6" x14ac:dyDescent="0.3">
      <c r="A41" s="34" t="s">
        <v>235</v>
      </c>
      <c r="B41" s="42" t="s">
        <v>236</v>
      </c>
      <c r="C41" s="176">
        <v>750000</v>
      </c>
      <c r="D41" s="176"/>
      <c r="E41" s="176"/>
      <c r="F41" s="177">
        <f t="shared" si="2"/>
        <v>750000</v>
      </c>
    </row>
    <row r="42" spans="1:6" x14ac:dyDescent="0.3">
      <c r="A42" s="35" t="s">
        <v>237</v>
      </c>
      <c r="B42" s="42" t="s">
        <v>238</v>
      </c>
      <c r="C42" s="180">
        <v>3158000</v>
      </c>
      <c r="D42" s="180"/>
      <c r="E42" s="176"/>
      <c r="F42" s="177">
        <f t="shared" si="2"/>
        <v>3158000</v>
      </c>
    </row>
    <row r="43" spans="1:6" x14ac:dyDescent="0.3">
      <c r="A43" s="7" t="s">
        <v>239</v>
      </c>
      <c r="B43" s="14" t="s">
        <v>240</v>
      </c>
      <c r="C43" s="176">
        <f>SUM(C36:C42)</f>
        <v>15242000</v>
      </c>
      <c r="D43" s="176">
        <f>SUM(D36:D42)</f>
        <v>0</v>
      </c>
      <c r="E43" s="176"/>
      <c r="F43" s="177">
        <f t="shared" si="2"/>
        <v>15242000</v>
      </c>
    </row>
    <row r="44" spans="1:6" x14ac:dyDescent="0.3">
      <c r="A44" s="35" t="s">
        <v>241</v>
      </c>
      <c r="B44" s="42" t="s">
        <v>242</v>
      </c>
      <c r="C44" s="176">
        <v>20000</v>
      </c>
      <c r="D44" s="176"/>
      <c r="E44" s="176"/>
      <c r="F44" s="177">
        <f t="shared" si="2"/>
        <v>20000</v>
      </c>
    </row>
    <row r="45" spans="1:6" x14ac:dyDescent="0.3">
      <c r="A45" s="35" t="s">
        <v>243</v>
      </c>
      <c r="B45" s="42" t="s">
        <v>244</v>
      </c>
      <c r="C45" s="176">
        <v>75000</v>
      </c>
      <c r="D45" s="176"/>
      <c r="E45" s="176"/>
      <c r="F45" s="177">
        <f t="shared" si="2"/>
        <v>75000</v>
      </c>
    </row>
    <row r="46" spans="1:6" x14ac:dyDescent="0.3">
      <c r="A46" s="7" t="s">
        <v>245</v>
      </c>
      <c r="B46" s="14" t="s">
        <v>246</v>
      </c>
      <c r="C46" s="176">
        <f>SUM(C44:C45)</f>
        <v>95000</v>
      </c>
      <c r="D46" s="176">
        <f>SUM(D44:D45)</f>
        <v>0</v>
      </c>
      <c r="E46" s="176"/>
      <c r="F46" s="177">
        <f t="shared" si="2"/>
        <v>95000</v>
      </c>
    </row>
    <row r="47" spans="1:6" x14ac:dyDescent="0.3">
      <c r="A47" s="35" t="s">
        <v>247</v>
      </c>
      <c r="B47" s="42" t="s">
        <v>248</v>
      </c>
      <c r="C47" s="180">
        <v>4268650</v>
      </c>
      <c r="D47" s="180"/>
      <c r="E47" s="176"/>
      <c r="F47" s="177">
        <f t="shared" si="2"/>
        <v>4268650</v>
      </c>
    </row>
    <row r="48" spans="1:6" x14ac:dyDescent="0.3">
      <c r="A48" s="35" t="s">
        <v>606</v>
      </c>
      <c r="B48" s="42" t="s">
        <v>607</v>
      </c>
      <c r="C48" s="180"/>
      <c r="D48" s="180">
        <v>2025000</v>
      </c>
      <c r="E48" s="176"/>
      <c r="F48" s="177">
        <f t="shared" si="2"/>
        <v>2025000</v>
      </c>
    </row>
    <row r="49" spans="1:7" x14ac:dyDescent="0.3">
      <c r="A49" s="35" t="s">
        <v>421</v>
      </c>
      <c r="B49" s="42" t="s">
        <v>249</v>
      </c>
      <c r="C49" s="176">
        <v>389905</v>
      </c>
      <c r="D49" s="176">
        <v>11700000</v>
      </c>
      <c r="E49" s="176"/>
      <c r="F49" s="177">
        <f t="shared" si="2"/>
        <v>12089905</v>
      </c>
    </row>
    <row r="50" spans="1:7" x14ac:dyDescent="0.3">
      <c r="A50" s="7" t="s">
        <v>250</v>
      </c>
      <c r="B50" s="14" t="s">
        <v>251</v>
      </c>
      <c r="C50" s="176">
        <f>SUM(C47:C49)</f>
        <v>4658555</v>
      </c>
      <c r="D50" s="176">
        <f>SUM(D47:D49)</f>
        <v>13725000</v>
      </c>
      <c r="E50" s="176"/>
      <c r="F50" s="177">
        <f t="shared" si="2"/>
        <v>18383555</v>
      </c>
    </row>
    <row r="51" spans="1:7" x14ac:dyDescent="0.3">
      <c r="A51" s="7" t="s">
        <v>252</v>
      </c>
      <c r="B51" s="14" t="s">
        <v>253</v>
      </c>
      <c r="C51" s="178">
        <f>C32+C35+C43+C46+C50</f>
        <v>21518555</v>
      </c>
      <c r="D51" s="178">
        <f>D32+D35+D43+D46+D50</f>
        <v>13738000</v>
      </c>
      <c r="E51" s="178"/>
      <c r="F51" s="178">
        <f>SUM(C51:E51)</f>
        <v>35256555</v>
      </c>
      <c r="G51" s="77"/>
    </row>
    <row r="52" spans="1:7" hidden="1" x14ac:dyDescent="0.3">
      <c r="A52" s="36" t="s">
        <v>254</v>
      </c>
      <c r="B52" s="42" t="s">
        <v>255</v>
      </c>
      <c r="C52" s="176"/>
      <c r="D52" s="176"/>
      <c r="E52" s="176"/>
      <c r="F52" s="177"/>
    </row>
    <row r="53" spans="1:7" hidden="1" x14ac:dyDescent="0.3">
      <c r="A53" s="36" t="s">
        <v>256</v>
      </c>
      <c r="B53" s="42" t="s">
        <v>257</v>
      </c>
      <c r="C53" s="176"/>
      <c r="D53" s="176"/>
      <c r="E53" s="176"/>
      <c r="F53" s="177"/>
    </row>
    <row r="54" spans="1:7" hidden="1" x14ac:dyDescent="0.3">
      <c r="A54" s="44" t="s">
        <v>258</v>
      </c>
      <c r="B54" s="42" t="s">
        <v>259</v>
      </c>
      <c r="C54" s="176"/>
      <c r="D54" s="176"/>
      <c r="E54" s="176"/>
      <c r="F54" s="177"/>
    </row>
    <row r="55" spans="1:7" hidden="1" x14ac:dyDescent="0.3">
      <c r="A55" s="44" t="s">
        <v>260</v>
      </c>
      <c r="B55" s="42" t="s">
        <v>261</v>
      </c>
      <c r="C55" s="176"/>
      <c r="D55" s="176"/>
      <c r="E55" s="176"/>
      <c r="F55" s="177"/>
    </row>
    <row r="56" spans="1:7" hidden="1" x14ac:dyDescent="0.3">
      <c r="A56" s="44" t="s">
        <v>262</v>
      </c>
      <c r="B56" s="42" t="s">
        <v>263</v>
      </c>
      <c r="C56" s="176"/>
      <c r="D56" s="176"/>
      <c r="E56" s="176"/>
      <c r="F56" s="177"/>
    </row>
    <row r="57" spans="1:7" hidden="1" x14ac:dyDescent="0.3">
      <c r="A57" s="36" t="s">
        <v>264</v>
      </c>
      <c r="B57" s="42" t="s">
        <v>265</v>
      </c>
      <c r="C57" s="176"/>
      <c r="D57" s="176"/>
      <c r="E57" s="176"/>
      <c r="F57" s="177"/>
    </row>
    <row r="58" spans="1:7" hidden="1" x14ac:dyDescent="0.3">
      <c r="A58" s="36" t="s">
        <v>266</v>
      </c>
      <c r="B58" s="42" t="s">
        <v>267</v>
      </c>
      <c r="C58" s="176"/>
      <c r="D58" s="176"/>
      <c r="E58" s="176"/>
      <c r="F58" s="177"/>
    </row>
    <row r="59" spans="1:7" x14ac:dyDescent="0.3">
      <c r="A59" s="36" t="s">
        <v>266</v>
      </c>
      <c r="B59" s="42" t="s">
        <v>267</v>
      </c>
      <c r="C59" s="176"/>
      <c r="D59" s="176"/>
      <c r="E59" s="176"/>
      <c r="F59" s="177">
        <f>SUM(C59:E59)</f>
        <v>0</v>
      </c>
    </row>
    <row r="60" spans="1:7" x14ac:dyDescent="0.3">
      <c r="A60" s="36" t="s">
        <v>268</v>
      </c>
      <c r="B60" s="42" t="s">
        <v>269</v>
      </c>
      <c r="C60" s="176"/>
      <c r="D60" s="176">
        <v>950000</v>
      </c>
      <c r="E60" s="176"/>
      <c r="F60" s="177">
        <f>SUM(C60:D60)</f>
        <v>950000</v>
      </c>
    </row>
    <row r="61" spans="1:7" x14ac:dyDescent="0.3">
      <c r="A61" s="10" t="s">
        <v>270</v>
      </c>
      <c r="B61" s="14" t="s">
        <v>271</v>
      </c>
      <c r="C61" s="178">
        <f>SUM(C59:C60)</f>
        <v>0</v>
      </c>
      <c r="D61" s="178">
        <f t="shared" ref="D61:F61" si="3">SUM(D59:D60)</f>
        <v>950000</v>
      </c>
      <c r="E61" s="178">
        <f t="shared" si="3"/>
        <v>0</v>
      </c>
      <c r="F61" s="178">
        <f t="shared" si="3"/>
        <v>950000</v>
      </c>
    </row>
    <row r="62" spans="1:7" hidden="1" x14ac:dyDescent="0.3">
      <c r="A62" s="45" t="s">
        <v>272</v>
      </c>
      <c r="B62" s="42" t="s">
        <v>273</v>
      </c>
      <c r="C62" s="176"/>
      <c r="D62" s="176"/>
      <c r="E62" s="176"/>
      <c r="F62" s="179">
        <f t="shared" ref="F62:F67" si="4">SUM(C62:E62)</f>
        <v>0</v>
      </c>
    </row>
    <row r="63" spans="1:7" hidden="1" x14ac:dyDescent="0.3">
      <c r="A63" s="45" t="s">
        <v>274</v>
      </c>
      <c r="B63" s="42" t="s">
        <v>275</v>
      </c>
      <c r="C63" s="176"/>
      <c r="D63" s="176"/>
      <c r="E63" s="176"/>
      <c r="F63" s="179">
        <f t="shared" si="4"/>
        <v>0</v>
      </c>
    </row>
    <row r="64" spans="1:7" ht="27.6" hidden="1" x14ac:dyDescent="0.3">
      <c r="A64" s="45" t="s">
        <v>276</v>
      </c>
      <c r="B64" s="42" t="s">
        <v>277</v>
      </c>
      <c r="C64" s="176"/>
      <c r="D64" s="176"/>
      <c r="E64" s="176"/>
      <c r="F64" s="179">
        <f t="shared" si="4"/>
        <v>0</v>
      </c>
    </row>
    <row r="65" spans="1:7" ht="27.6" hidden="1" x14ac:dyDescent="0.3">
      <c r="A65" s="45" t="s">
        <v>278</v>
      </c>
      <c r="B65" s="42" t="s">
        <v>279</v>
      </c>
      <c r="C65" s="176"/>
      <c r="D65" s="176"/>
      <c r="E65" s="176"/>
      <c r="F65" s="179">
        <f t="shared" si="4"/>
        <v>0</v>
      </c>
    </row>
    <row r="66" spans="1:7" ht="27.6" hidden="1" x14ac:dyDescent="0.3">
      <c r="A66" s="45" t="s">
        <v>280</v>
      </c>
      <c r="B66" s="42" t="s">
        <v>281</v>
      </c>
      <c r="C66" s="176"/>
      <c r="D66" s="176"/>
      <c r="E66" s="176"/>
      <c r="F66" s="179">
        <f t="shared" si="4"/>
        <v>0</v>
      </c>
    </row>
    <row r="67" spans="1:7" x14ac:dyDescent="0.3">
      <c r="A67" s="45" t="s">
        <v>282</v>
      </c>
      <c r="B67" s="42" t="s">
        <v>283</v>
      </c>
      <c r="C67" s="176"/>
      <c r="D67" s="176"/>
      <c r="E67" s="176"/>
      <c r="F67" s="179">
        <f t="shared" si="4"/>
        <v>0</v>
      </c>
    </row>
    <row r="68" spans="1:7" x14ac:dyDescent="0.3">
      <c r="A68" s="45" t="s">
        <v>284</v>
      </c>
      <c r="B68" s="42" t="s">
        <v>285</v>
      </c>
      <c r="C68" s="180">
        <v>3103000</v>
      </c>
      <c r="D68" s="176"/>
      <c r="E68" s="176"/>
      <c r="F68" s="177">
        <f>SUM(C68:E68)</f>
        <v>3103000</v>
      </c>
      <c r="G68" s="77"/>
    </row>
    <row r="69" spans="1:7" ht="27.6" hidden="1" x14ac:dyDescent="0.3">
      <c r="A69" s="45" t="s">
        <v>286</v>
      </c>
      <c r="B69" s="42" t="s">
        <v>287</v>
      </c>
      <c r="C69" s="176"/>
      <c r="D69" s="176"/>
      <c r="E69" s="176"/>
      <c r="F69" s="177">
        <f t="shared" ref="F69:F76" si="5">SUM(C69:E69)</f>
        <v>0</v>
      </c>
    </row>
    <row r="70" spans="1:7" ht="27.6" hidden="1" x14ac:dyDescent="0.3">
      <c r="A70" s="45" t="s">
        <v>288</v>
      </c>
      <c r="B70" s="42" t="s">
        <v>289</v>
      </c>
      <c r="C70" s="176"/>
      <c r="D70" s="176"/>
      <c r="E70" s="176"/>
      <c r="F70" s="177">
        <f t="shared" si="5"/>
        <v>0</v>
      </c>
    </row>
    <row r="71" spans="1:7" hidden="1" x14ac:dyDescent="0.3">
      <c r="A71" s="45" t="s">
        <v>290</v>
      </c>
      <c r="B71" s="42" t="s">
        <v>291</v>
      </c>
      <c r="C71" s="176"/>
      <c r="D71" s="176"/>
      <c r="E71" s="176"/>
      <c r="F71" s="177">
        <f t="shared" si="5"/>
        <v>0</v>
      </c>
    </row>
    <row r="72" spans="1:7" hidden="1" x14ac:dyDescent="0.3">
      <c r="A72" s="46" t="s">
        <v>292</v>
      </c>
      <c r="B72" s="42" t="s">
        <v>293</v>
      </c>
      <c r="C72" s="176"/>
      <c r="D72" s="176"/>
      <c r="E72" s="176"/>
      <c r="F72" s="177">
        <f t="shared" si="5"/>
        <v>0</v>
      </c>
    </row>
    <row r="73" spans="1:7" x14ac:dyDescent="0.3">
      <c r="A73" s="45" t="s">
        <v>294</v>
      </c>
      <c r="B73" s="42" t="s">
        <v>295</v>
      </c>
      <c r="C73" s="176"/>
      <c r="D73" s="176"/>
      <c r="E73" s="176"/>
      <c r="F73" s="177">
        <f t="shared" si="5"/>
        <v>0</v>
      </c>
      <c r="G73" t="s">
        <v>422</v>
      </c>
    </row>
    <row r="74" spans="1:7" x14ac:dyDescent="0.3">
      <c r="A74" s="46" t="s">
        <v>296</v>
      </c>
      <c r="B74" s="42" t="s">
        <v>297</v>
      </c>
      <c r="C74" s="180"/>
      <c r="D74" s="180"/>
      <c r="E74" s="180"/>
      <c r="F74" s="180">
        <f>SUM(C74:E74)</f>
        <v>0</v>
      </c>
    </row>
    <row r="75" spans="1:7" x14ac:dyDescent="0.3">
      <c r="A75" s="46" t="s">
        <v>298</v>
      </c>
      <c r="B75" s="42" t="s">
        <v>297</v>
      </c>
      <c r="C75" s="180"/>
      <c r="D75" s="176"/>
      <c r="E75" s="176"/>
      <c r="F75" s="177">
        <f t="shared" si="5"/>
        <v>0</v>
      </c>
    </row>
    <row r="76" spans="1:7" ht="43.5" hidden="1" customHeight="1" x14ac:dyDescent="0.3">
      <c r="A76" s="30" t="s">
        <v>0</v>
      </c>
      <c r="B76" s="31" t="s">
        <v>170</v>
      </c>
      <c r="C76" s="181" t="s">
        <v>2</v>
      </c>
      <c r="D76" s="181" t="s">
        <v>3</v>
      </c>
      <c r="E76" s="181" t="s">
        <v>4</v>
      </c>
      <c r="F76" s="177">
        <f t="shared" si="5"/>
        <v>0</v>
      </c>
    </row>
    <row r="77" spans="1:7" x14ac:dyDescent="0.3">
      <c r="A77" s="10" t="s">
        <v>299</v>
      </c>
      <c r="B77" s="14" t="s">
        <v>300</v>
      </c>
      <c r="C77" s="178">
        <f>SUM(C62:C75)</f>
        <v>3103000</v>
      </c>
      <c r="D77" s="178">
        <f t="shared" ref="D77:E77" si="6">SUM(D62:D75)</f>
        <v>0</v>
      </c>
      <c r="E77" s="178">
        <f t="shared" si="6"/>
        <v>0</v>
      </c>
      <c r="F77" s="178">
        <f>SUM(F62:F75)</f>
        <v>3103000</v>
      </c>
    </row>
    <row r="78" spans="1:7" x14ac:dyDescent="0.3">
      <c r="A78" s="114" t="s">
        <v>301</v>
      </c>
      <c r="B78" s="115"/>
      <c r="C78" s="182">
        <f>SUM(C27+C28+C51+C61+C77)</f>
        <v>35065114</v>
      </c>
      <c r="D78" s="182">
        <f>SUM(D27+D28+D51+D61+D77)</f>
        <v>28108826</v>
      </c>
      <c r="E78" s="182">
        <f>SUM(E27+E28+E51+E61+E77)</f>
        <v>0</v>
      </c>
      <c r="F78" s="182">
        <f>SUM(F27+F28+F51+F61+E74+F77)</f>
        <v>63173940</v>
      </c>
    </row>
    <row r="79" spans="1:7" x14ac:dyDescent="0.3">
      <c r="A79" s="47" t="s">
        <v>302</v>
      </c>
      <c r="B79" s="42" t="s">
        <v>303</v>
      </c>
      <c r="C79" s="176"/>
      <c r="D79" s="180">
        <v>3735433</v>
      </c>
      <c r="E79" s="176"/>
      <c r="F79" s="177">
        <f>SUM(C79:E79)</f>
        <v>3735433</v>
      </c>
    </row>
    <row r="80" spans="1:7" x14ac:dyDescent="0.3">
      <c r="A80" s="47" t="s">
        <v>304</v>
      </c>
      <c r="B80" s="42" t="s">
        <v>305</v>
      </c>
      <c r="C80" s="176"/>
      <c r="D80" s="180"/>
      <c r="E80" s="176"/>
      <c r="F80" s="177">
        <f>SUM(D80:E80)</f>
        <v>0</v>
      </c>
    </row>
    <row r="81" spans="1:6" hidden="1" x14ac:dyDescent="0.3">
      <c r="A81" s="47"/>
      <c r="B81" s="42"/>
      <c r="C81" s="176"/>
      <c r="D81" s="180"/>
      <c r="E81" s="176"/>
      <c r="F81" s="177">
        <f t="shared" ref="F81:F87" si="7">SUM(C81:E81)</f>
        <v>0</v>
      </c>
    </row>
    <row r="82" spans="1:6" x14ac:dyDescent="0.3">
      <c r="A82" s="47" t="s">
        <v>306</v>
      </c>
      <c r="B82" s="42" t="s">
        <v>307</v>
      </c>
      <c r="C82" s="176"/>
      <c r="D82" s="180"/>
      <c r="E82" s="176"/>
      <c r="F82" s="177">
        <f t="shared" si="7"/>
        <v>0</v>
      </c>
    </row>
    <row r="83" spans="1:6" ht="43.5" hidden="1" customHeight="1" x14ac:dyDescent="0.3">
      <c r="A83" s="30" t="s">
        <v>0</v>
      </c>
      <c r="B83" s="31" t="s">
        <v>170</v>
      </c>
      <c r="C83" s="181" t="s">
        <v>2</v>
      </c>
      <c r="D83" s="183" t="s">
        <v>3</v>
      </c>
      <c r="E83" s="181" t="s">
        <v>4</v>
      </c>
      <c r="F83" s="177">
        <f t="shared" si="7"/>
        <v>0</v>
      </c>
    </row>
    <row r="84" spans="1:6" hidden="1" x14ac:dyDescent="0.3">
      <c r="A84" s="47"/>
      <c r="B84" s="42" t="s">
        <v>305</v>
      </c>
      <c r="C84" s="176"/>
      <c r="D84" s="180"/>
      <c r="E84" s="176"/>
      <c r="F84" s="177">
        <f t="shared" si="7"/>
        <v>0</v>
      </c>
    </row>
    <row r="85" spans="1:6" x14ac:dyDescent="0.3">
      <c r="A85" s="47" t="s">
        <v>308</v>
      </c>
      <c r="B85" s="42" t="s">
        <v>309</v>
      </c>
      <c r="C85" s="176"/>
      <c r="D85" s="180"/>
      <c r="E85" s="176"/>
      <c r="F85" s="177">
        <f t="shared" si="7"/>
        <v>0</v>
      </c>
    </row>
    <row r="86" spans="1:6" hidden="1" x14ac:dyDescent="0.3">
      <c r="A86" s="34"/>
      <c r="B86" s="42" t="s">
        <v>310</v>
      </c>
      <c r="C86" s="176"/>
      <c r="D86" s="180"/>
      <c r="E86" s="176"/>
      <c r="F86" s="177">
        <f t="shared" si="7"/>
        <v>0</v>
      </c>
    </row>
    <row r="87" spans="1:6" hidden="1" x14ac:dyDescent="0.3">
      <c r="A87" s="34"/>
      <c r="B87" s="42" t="s">
        <v>311</v>
      </c>
      <c r="C87" s="176"/>
      <c r="D87" s="180"/>
      <c r="E87" s="176"/>
      <c r="F87" s="177">
        <f t="shared" si="7"/>
        <v>0</v>
      </c>
    </row>
    <row r="88" spans="1:6" x14ac:dyDescent="0.3">
      <c r="A88" s="34" t="s">
        <v>312</v>
      </c>
      <c r="B88" s="42" t="s">
        <v>313</v>
      </c>
      <c r="C88" s="176"/>
      <c r="D88" s="180">
        <v>1008567</v>
      </c>
      <c r="E88" s="176"/>
      <c r="F88" s="177">
        <f>SUM(C88:E88)</f>
        <v>1008567</v>
      </c>
    </row>
    <row r="89" spans="1:6" ht="43.5" hidden="1" customHeight="1" x14ac:dyDescent="0.3">
      <c r="A89" s="30" t="s">
        <v>0</v>
      </c>
      <c r="B89" s="31" t="s">
        <v>170</v>
      </c>
      <c r="C89" s="181" t="s">
        <v>2</v>
      </c>
      <c r="D89" s="181" t="s">
        <v>3</v>
      </c>
      <c r="E89" s="181" t="s">
        <v>4</v>
      </c>
      <c r="F89" s="183" t="s">
        <v>5</v>
      </c>
    </row>
    <row r="90" spans="1:6" x14ac:dyDescent="0.3">
      <c r="A90" s="8" t="s">
        <v>314</v>
      </c>
      <c r="B90" s="14" t="s">
        <v>315</v>
      </c>
      <c r="C90" s="178"/>
      <c r="D90" s="178">
        <f>SUM(D79:D89)</f>
        <v>4744000</v>
      </c>
      <c r="E90" s="178">
        <f>SUM(E79:E88)</f>
        <v>0</v>
      </c>
      <c r="F90" s="178">
        <f>SUM(F79:F89)</f>
        <v>4744000</v>
      </c>
    </row>
    <row r="91" spans="1:6" x14ac:dyDescent="0.3">
      <c r="A91" s="36" t="s">
        <v>316</v>
      </c>
      <c r="B91" s="42" t="s">
        <v>317</v>
      </c>
      <c r="C91" s="176"/>
      <c r="D91" s="180">
        <v>126332283</v>
      </c>
      <c r="E91" s="176"/>
      <c r="F91" s="177">
        <f>SUM(C91:E91)</f>
        <v>126332283</v>
      </c>
    </row>
    <row r="92" spans="1:6" x14ac:dyDescent="0.3">
      <c r="A92" s="36" t="s">
        <v>318</v>
      </c>
      <c r="B92" s="42" t="s">
        <v>319</v>
      </c>
      <c r="C92" s="176"/>
      <c r="D92" s="176"/>
      <c r="E92" s="176"/>
      <c r="F92" s="177">
        <f t="shared" ref="F92:F93" si="8">SUM(C92:E92)</f>
        <v>0</v>
      </c>
    </row>
    <row r="93" spans="1:6" x14ac:dyDescent="0.3">
      <c r="A93" s="36" t="s">
        <v>320</v>
      </c>
      <c r="B93" s="42" t="s">
        <v>321</v>
      </c>
      <c r="C93" s="176"/>
      <c r="D93" s="176"/>
      <c r="E93" s="176"/>
      <c r="F93" s="177">
        <f t="shared" si="8"/>
        <v>0</v>
      </c>
    </row>
    <row r="94" spans="1:6" x14ac:dyDescent="0.3">
      <c r="A94" s="36" t="s">
        <v>322</v>
      </c>
      <c r="B94" s="42" t="s">
        <v>323</v>
      </c>
      <c r="C94" s="176"/>
      <c r="D94" s="180">
        <v>34109717</v>
      </c>
      <c r="E94" s="176"/>
      <c r="F94" s="177">
        <f>SUM(D94:E94)</f>
        <v>34109717</v>
      </c>
    </row>
    <row r="95" spans="1:6" x14ac:dyDescent="0.3">
      <c r="A95" s="10" t="s">
        <v>324</v>
      </c>
      <c r="B95" s="14" t="s">
        <v>325</v>
      </c>
      <c r="C95" s="178">
        <f>SUM(C91:C94)</f>
        <v>0</v>
      </c>
      <c r="D95" s="178">
        <f>SUM(D91:D94)</f>
        <v>160442000</v>
      </c>
      <c r="E95" s="178">
        <f>SUM(E91:E94)</f>
        <v>0</v>
      </c>
      <c r="F95" s="178">
        <f>SUM(F91:F94)</f>
        <v>160442000</v>
      </c>
    </row>
    <row r="96" spans="1:6" ht="27.6" hidden="1" x14ac:dyDescent="0.3">
      <c r="A96" s="36" t="s">
        <v>326</v>
      </c>
      <c r="B96" s="42" t="s">
        <v>327</v>
      </c>
      <c r="C96" s="176"/>
      <c r="D96" s="176"/>
      <c r="E96" s="176"/>
      <c r="F96" s="177"/>
    </row>
    <row r="97" spans="1:23" ht="27.6" hidden="1" x14ac:dyDescent="0.3">
      <c r="A97" s="36" t="s">
        <v>328</v>
      </c>
      <c r="B97" s="42" t="s">
        <v>329</v>
      </c>
      <c r="C97" s="176"/>
      <c r="D97" s="176"/>
      <c r="E97" s="176"/>
      <c r="F97" s="177"/>
    </row>
    <row r="98" spans="1:23" ht="27.6" hidden="1" x14ac:dyDescent="0.3">
      <c r="A98" s="36" t="s">
        <v>330</v>
      </c>
      <c r="B98" s="42" t="s">
        <v>331</v>
      </c>
      <c r="C98" s="176"/>
      <c r="D98" s="176"/>
      <c r="E98" s="176"/>
      <c r="F98" s="177"/>
    </row>
    <row r="99" spans="1:23" hidden="1" x14ac:dyDescent="0.3">
      <c r="A99" s="36" t="s">
        <v>332</v>
      </c>
      <c r="B99" s="42" t="s">
        <v>333</v>
      </c>
      <c r="C99" s="176"/>
      <c r="D99" s="176"/>
      <c r="E99" s="176"/>
      <c r="F99" s="177"/>
    </row>
    <row r="100" spans="1:23" ht="27.6" hidden="1" x14ac:dyDescent="0.3">
      <c r="A100" s="36" t="s">
        <v>334</v>
      </c>
      <c r="B100" s="42" t="s">
        <v>335</v>
      </c>
      <c r="C100" s="176"/>
      <c r="D100" s="176"/>
      <c r="E100" s="176"/>
      <c r="F100" s="177"/>
    </row>
    <row r="101" spans="1:23" ht="27.6" x14ac:dyDescent="0.3">
      <c r="A101" s="36" t="s">
        <v>575</v>
      </c>
      <c r="B101" s="42" t="s">
        <v>336</v>
      </c>
      <c r="C101" s="176"/>
      <c r="D101" s="176">
        <v>100000</v>
      </c>
      <c r="E101" s="176"/>
      <c r="F101" s="177">
        <f>SUM(D101:E101)</f>
        <v>100000</v>
      </c>
      <c r="G101" s="77"/>
    </row>
    <row r="102" spans="1:23" x14ac:dyDescent="0.3">
      <c r="A102" s="36" t="s">
        <v>337</v>
      </c>
      <c r="B102" s="42" t="s">
        <v>338</v>
      </c>
      <c r="C102" s="176"/>
      <c r="D102" s="176">
        <v>100000</v>
      </c>
      <c r="E102" s="176"/>
      <c r="F102" s="177">
        <f>SUM(D102:E102)</f>
        <v>100000</v>
      </c>
    </row>
    <row r="103" spans="1:23" x14ac:dyDescent="0.3">
      <c r="A103" s="36" t="s">
        <v>339</v>
      </c>
      <c r="B103" s="42" t="s">
        <v>340</v>
      </c>
      <c r="C103" s="176"/>
      <c r="D103" s="184"/>
      <c r="E103" s="176"/>
      <c r="F103" s="184"/>
    </row>
    <row r="104" spans="1:23" x14ac:dyDescent="0.3">
      <c r="A104" s="10" t="s">
        <v>341</v>
      </c>
      <c r="B104" s="14" t="s">
        <v>342</v>
      </c>
      <c r="C104" s="178"/>
      <c r="D104" s="178">
        <f>SUM(D96:D103)</f>
        <v>200000</v>
      </c>
      <c r="E104" s="178">
        <f>SUM(E96:E103)</f>
        <v>0</v>
      </c>
      <c r="F104" s="178">
        <f>SUM(F96:F103)</f>
        <v>200000</v>
      </c>
    </row>
    <row r="105" spans="1:23" x14ac:dyDescent="0.3">
      <c r="A105" s="114" t="s">
        <v>343</v>
      </c>
      <c r="B105" s="115"/>
      <c r="C105" s="182">
        <f>SUM(C90+C95+C104)</f>
        <v>0</v>
      </c>
      <c r="D105" s="182">
        <f>SUM(D90+D95+D104)</f>
        <v>165386000</v>
      </c>
      <c r="E105" s="182">
        <f>SUM(E90+E95+E104)</f>
        <v>0</v>
      </c>
      <c r="F105" s="182">
        <f>SUM(F90+F95+F104)</f>
        <v>165386000</v>
      </c>
    </row>
    <row r="106" spans="1:23" x14ac:dyDescent="0.3">
      <c r="A106" s="48" t="s">
        <v>344</v>
      </c>
      <c r="B106" s="15" t="s">
        <v>345</v>
      </c>
      <c r="C106" s="178">
        <f>SUM(C78+C105)</f>
        <v>35065114</v>
      </c>
      <c r="D106" s="178">
        <f>SUM(D78+D105)</f>
        <v>193494826</v>
      </c>
      <c r="E106" s="176"/>
      <c r="F106" s="179">
        <f>SUM(C106:E106)</f>
        <v>228559940</v>
      </c>
    </row>
    <row r="107" spans="1:23" hidden="1" x14ac:dyDescent="0.3">
      <c r="A107" s="36" t="s">
        <v>346</v>
      </c>
      <c r="B107" s="35" t="s">
        <v>347</v>
      </c>
      <c r="C107" s="185"/>
      <c r="D107" s="185"/>
      <c r="E107" s="185"/>
      <c r="F107" s="185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</row>
    <row r="108" spans="1:23" hidden="1" x14ac:dyDescent="0.3">
      <c r="A108" s="36" t="s">
        <v>348</v>
      </c>
      <c r="B108" s="35" t="s">
        <v>349</v>
      </c>
      <c r="C108" s="185"/>
      <c r="D108" s="185"/>
      <c r="E108" s="185"/>
      <c r="F108" s="185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</row>
    <row r="109" spans="1:23" hidden="1" x14ac:dyDescent="0.3">
      <c r="A109" s="36" t="s">
        <v>350</v>
      </c>
      <c r="B109" s="35" t="s">
        <v>351</v>
      </c>
      <c r="C109" s="185"/>
      <c r="D109" s="185"/>
      <c r="E109" s="185"/>
      <c r="F109" s="185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</row>
    <row r="110" spans="1:23" x14ac:dyDescent="0.3">
      <c r="A110" s="10" t="s">
        <v>352</v>
      </c>
      <c r="B110" s="7" t="s">
        <v>353</v>
      </c>
      <c r="C110" s="186"/>
      <c r="D110" s="187"/>
      <c r="E110" s="186"/>
      <c r="F110" s="188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idden="1" x14ac:dyDescent="0.3">
      <c r="A111" s="37" t="s">
        <v>354</v>
      </c>
      <c r="B111" s="35" t="s">
        <v>355</v>
      </c>
      <c r="C111" s="189"/>
      <c r="D111" s="189"/>
      <c r="E111" s="189"/>
      <c r="F111" s="189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hidden="1" x14ac:dyDescent="0.3">
      <c r="A112" s="37" t="s">
        <v>356</v>
      </c>
      <c r="B112" s="35" t="s">
        <v>357</v>
      </c>
      <c r="C112" s="189"/>
      <c r="D112" s="189"/>
      <c r="E112" s="189"/>
      <c r="F112" s="189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1:23" hidden="1" x14ac:dyDescent="0.3">
      <c r="A113" s="36" t="s">
        <v>358</v>
      </c>
      <c r="B113" s="35" t="s">
        <v>359</v>
      </c>
      <c r="C113" s="185"/>
      <c r="D113" s="185"/>
      <c r="E113" s="185"/>
      <c r="F113" s="185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</row>
    <row r="114" spans="1:23" hidden="1" x14ac:dyDescent="0.3">
      <c r="A114" s="36" t="s">
        <v>360</v>
      </c>
      <c r="B114" s="35" t="s">
        <v>361</v>
      </c>
      <c r="C114" s="185"/>
      <c r="D114" s="185"/>
      <c r="E114" s="185"/>
      <c r="F114" s="185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</row>
    <row r="115" spans="1:23" x14ac:dyDescent="0.3">
      <c r="A115" s="16" t="s">
        <v>362</v>
      </c>
      <c r="B115" s="7" t="s">
        <v>363</v>
      </c>
      <c r="C115" s="190"/>
      <c r="D115" s="190"/>
      <c r="E115" s="190"/>
      <c r="F115" s="190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hidden="1" x14ac:dyDescent="0.3">
      <c r="A116" s="37" t="s">
        <v>364</v>
      </c>
      <c r="B116" s="35" t="s">
        <v>365</v>
      </c>
      <c r="C116" s="189"/>
      <c r="D116" s="189"/>
      <c r="E116" s="189"/>
      <c r="F116" s="189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1:23" hidden="1" x14ac:dyDescent="0.3">
      <c r="A117" s="37" t="s">
        <v>366</v>
      </c>
      <c r="B117" s="35" t="s">
        <v>367</v>
      </c>
      <c r="C117" s="189"/>
      <c r="D117" s="189"/>
      <c r="E117" s="189"/>
      <c r="F117" s="189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1:23" x14ac:dyDescent="0.3">
      <c r="A118" s="16" t="s">
        <v>140</v>
      </c>
      <c r="B118" s="7" t="s">
        <v>367</v>
      </c>
      <c r="C118" s="190">
        <v>1345019</v>
      </c>
      <c r="D118" s="189"/>
      <c r="E118" s="189"/>
      <c r="F118" s="190">
        <f>SUM(C118:E118)</f>
        <v>1345019</v>
      </c>
      <c r="G118" s="78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1:23" x14ac:dyDescent="0.3">
      <c r="A119" s="16" t="s">
        <v>368</v>
      </c>
      <c r="B119" s="7" t="s">
        <v>369</v>
      </c>
      <c r="C119" s="189"/>
      <c r="D119" s="189"/>
      <c r="E119" s="189"/>
      <c r="F119" s="189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1:23" hidden="1" x14ac:dyDescent="0.3">
      <c r="A120" s="37" t="s">
        <v>370</v>
      </c>
      <c r="B120" s="35" t="s">
        <v>371</v>
      </c>
      <c r="C120" s="189"/>
      <c r="D120" s="189"/>
      <c r="E120" s="189"/>
      <c r="F120" s="189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1:23" hidden="1" x14ac:dyDescent="0.3">
      <c r="A121" s="37" t="s">
        <v>372</v>
      </c>
      <c r="B121" s="35" t="s">
        <v>373</v>
      </c>
      <c r="C121" s="189"/>
      <c r="D121" s="189"/>
      <c r="E121" s="189"/>
      <c r="F121" s="189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1:23" hidden="1" x14ac:dyDescent="0.3">
      <c r="A122" s="37" t="s">
        <v>374</v>
      </c>
      <c r="B122" s="35" t="s">
        <v>375</v>
      </c>
      <c r="C122" s="189"/>
      <c r="D122" s="189"/>
      <c r="E122" s="189"/>
      <c r="F122" s="189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3" x14ac:dyDescent="0.3">
      <c r="A123" s="16" t="s">
        <v>376</v>
      </c>
      <c r="B123" s="7" t="s">
        <v>377</v>
      </c>
      <c r="C123" s="190"/>
      <c r="D123" s="190"/>
      <c r="E123" s="190"/>
      <c r="F123" s="190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idden="1" x14ac:dyDescent="0.3">
      <c r="A124" s="37" t="s">
        <v>378</v>
      </c>
      <c r="B124" s="35" t="s">
        <v>379</v>
      </c>
      <c r="C124" s="189"/>
      <c r="D124" s="189"/>
      <c r="E124" s="189"/>
      <c r="F124" s="189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3" hidden="1" x14ac:dyDescent="0.3">
      <c r="A125" s="36" t="s">
        <v>380</v>
      </c>
      <c r="B125" s="35" t="s">
        <v>381</v>
      </c>
      <c r="C125" s="185"/>
      <c r="D125" s="185"/>
      <c r="E125" s="185"/>
      <c r="F125" s="185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  <row r="126" spans="1:23" hidden="1" x14ac:dyDescent="0.3">
      <c r="A126" s="37" t="s">
        <v>382</v>
      </c>
      <c r="B126" s="35" t="s">
        <v>383</v>
      </c>
      <c r="C126" s="189"/>
      <c r="D126" s="189"/>
      <c r="E126" s="189"/>
      <c r="F126" s="189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3" hidden="1" x14ac:dyDescent="0.3">
      <c r="A127" s="37" t="s">
        <v>384</v>
      </c>
      <c r="B127" s="35" t="s">
        <v>385</v>
      </c>
      <c r="C127" s="189"/>
      <c r="D127" s="189"/>
      <c r="E127" s="189"/>
      <c r="F127" s="189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3" x14ac:dyDescent="0.3">
      <c r="A128" s="16" t="s">
        <v>386</v>
      </c>
      <c r="B128" s="7" t="s">
        <v>387</v>
      </c>
      <c r="C128" s="190"/>
      <c r="D128" s="190"/>
      <c r="E128" s="190"/>
      <c r="F128" s="190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x14ac:dyDescent="0.3">
      <c r="A129" s="36" t="s">
        <v>388</v>
      </c>
      <c r="B129" s="35" t="s">
        <v>389</v>
      </c>
      <c r="C129" s="185"/>
      <c r="D129" s="185"/>
      <c r="E129" s="185"/>
      <c r="F129" s="185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</row>
    <row r="130" spans="1:23" ht="15" thickBot="1" x14ac:dyDescent="0.35">
      <c r="A130" s="53" t="s">
        <v>390</v>
      </c>
      <c r="B130" s="54" t="s">
        <v>391</v>
      </c>
      <c r="C130" s="191">
        <f>SUM(C110:C129)</f>
        <v>1345019</v>
      </c>
      <c r="D130" s="191">
        <f>SUM(D110:D129)</f>
        <v>0</v>
      </c>
      <c r="E130" s="191"/>
      <c r="F130" s="191">
        <f>SUM(C130:E130)</f>
        <v>1345019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5" thickBot="1" x14ac:dyDescent="0.35">
      <c r="A131" s="55" t="s">
        <v>392</v>
      </c>
      <c r="B131" s="56"/>
      <c r="C131" s="192">
        <f>C27+C28+C51+C61+C77+C130</f>
        <v>36410133</v>
      </c>
      <c r="D131" s="192">
        <f>SUM(D106+D130)</f>
        <v>193494826</v>
      </c>
      <c r="E131" s="193"/>
      <c r="F131" s="194">
        <f>SUM(C131:E131)</f>
        <v>229904959</v>
      </c>
    </row>
    <row r="132" spans="1:23" x14ac:dyDescent="0.3">
      <c r="C132" s="17"/>
      <c r="D132" s="17"/>
      <c r="E132" s="17"/>
      <c r="F132" s="17"/>
    </row>
    <row r="133" spans="1:23" x14ac:dyDescent="0.3">
      <c r="C133" s="17"/>
      <c r="D133" s="17"/>
      <c r="E133" s="17"/>
      <c r="F133" s="17"/>
    </row>
    <row r="134" spans="1:23" x14ac:dyDescent="0.3">
      <c r="C134" s="17"/>
      <c r="D134" s="17"/>
      <c r="E134" s="17"/>
      <c r="F134" s="17"/>
    </row>
    <row r="135" spans="1:23" x14ac:dyDescent="0.3">
      <c r="C135" s="17"/>
      <c r="D135" s="17"/>
      <c r="E135" s="17"/>
      <c r="F135" s="17"/>
    </row>
    <row r="136" spans="1:23" x14ac:dyDescent="0.3">
      <c r="C136" s="17"/>
      <c r="D136" s="17"/>
      <c r="E136" s="17"/>
      <c r="F136" s="17"/>
    </row>
    <row r="137" spans="1:23" x14ac:dyDescent="0.3">
      <c r="C137" s="17"/>
      <c r="D137" s="17"/>
      <c r="E137" s="17"/>
      <c r="F137" s="17"/>
    </row>
    <row r="138" spans="1:23" x14ac:dyDescent="0.3">
      <c r="C138" s="17"/>
      <c r="D138" s="17"/>
      <c r="E138" s="17"/>
      <c r="F138" s="17"/>
    </row>
    <row r="139" spans="1:23" x14ac:dyDescent="0.3">
      <c r="C139" s="17"/>
      <c r="D139" s="17"/>
      <c r="E139" s="17"/>
      <c r="F139" s="17"/>
    </row>
    <row r="140" spans="1:23" x14ac:dyDescent="0.3">
      <c r="C140" s="17"/>
      <c r="D140" s="17"/>
      <c r="E140" s="17"/>
      <c r="F140" s="17"/>
    </row>
    <row r="141" spans="1:23" x14ac:dyDescent="0.3">
      <c r="C141" s="17"/>
      <c r="D141" s="17"/>
      <c r="E141" s="17"/>
      <c r="F141" s="17"/>
    </row>
    <row r="142" spans="1:23" x14ac:dyDescent="0.3">
      <c r="C142" s="17"/>
      <c r="D142" s="17"/>
      <c r="E142" s="17"/>
      <c r="F142" s="17"/>
    </row>
    <row r="143" spans="1:23" x14ac:dyDescent="0.3">
      <c r="C143" s="17"/>
      <c r="D143" s="17"/>
      <c r="E143" s="17"/>
      <c r="F143" s="17"/>
    </row>
    <row r="144" spans="1:23" x14ac:dyDescent="0.3">
      <c r="C144" s="17"/>
      <c r="D144" s="17"/>
      <c r="E144" s="17"/>
      <c r="F144" s="17"/>
    </row>
    <row r="145" spans="3:6" x14ac:dyDescent="0.3">
      <c r="C145" s="17"/>
      <c r="D145" s="17"/>
      <c r="E145" s="17"/>
      <c r="F145" s="17"/>
    </row>
    <row r="146" spans="3:6" x14ac:dyDescent="0.3">
      <c r="C146" s="17"/>
      <c r="D146" s="17"/>
      <c r="E146" s="17"/>
      <c r="F146" s="17"/>
    </row>
    <row r="147" spans="3:6" x14ac:dyDescent="0.3">
      <c r="C147" s="17"/>
      <c r="D147" s="17"/>
      <c r="E147" s="17"/>
      <c r="F147" s="17"/>
    </row>
    <row r="148" spans="3:6" x14ac:dyDescent="0.3">
      <c r="C148" s="17"/>
      <c r="D148" s="17"/>
      <c r="E148" s="17"/>
      <c r="F148" s="17"/>
    </row>
    <row r="149" spans="3:6" x14ac:dyDescent="0.3">
      <c r="C149" s="17"/>
      <c r="D149" s="17"/>
      <c r="E149" s="17"/>
      <c r="F149" s="17"/>
    </row>
    <row r="150" spans="3:6" x14ac:dyDescent="0.3">
      <c r="C150" s="17"/>
      <c r="D150" s="17"/>
      <c r="E150" s="17"/>
      <c r="F150" s="17"/>
    </row>
    <row r="151" spans="3:6" x14ac:dyDescent="0.3">
      <c r="C151" s="17"/>
      <c r="D151" s="17"/>
      <c r="E151" s="17"/>
      <c r="F151" s="17"/>
    </row>
    <row r="152" spans="3:6" x14ac:dyDescent="0.3">
      <c r="C152" s="17"/>
      <c r="D152" s="17"/>
      <c r="E152" s="17"/>
      <c r="F152" s="17"/>
    </row>
    <row r="153" spans="3:6" x14ac:dyDescent="0.3">
      <c r="C153" s="17"/>
      <c r="D153" s="17"/>
      <c r="E153" s="17"/>
      <c r="F153" s="17"/>
    </row>
    <row r="154" spans="3:6" x14ac:dyDescent="0.3">
      <c r="C154" s="17"/>
      <c r="D154" s="17"/>
      <c r="E154" s="17"/>
      <c r="F154" s="17"/>
    </row>
    <row r="155" spans="3:6" x14ac:dyDescent="0.3">
      <c r="C155" s="17"/>
      <c r="D155" s="17"/>
      <c r="E155" s="17"/>
      <c r="F155" s="17"/>
    </row>
    <row r="156" spans="3:6" x14ac:dyDescent="0.3">
      <c r="C156" s="17"/>
      <c r="D156" s="17"/>
      <c r="E156" s="17"/>
      <c r="F156" s="17"/>
    </row>
    <row r="157" spans="3:6" x14ac:dyDescent="0.3">
      <c r="C157" s="17"/>
      <c r="D157" s="17"/>
      <c r="E157" s="17"/>
      <c r="F157" s="17"/>
    </row>
  </sheetData>
  <mergeCells count="2">
    <mergeCell ref="A1:F1"/>
    <mergeCell ref="A2:F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1" fitToWidth="0" orientation="portrait" r:id="rId1"/>
  <headerFooter>
    <oddHeader xml:space="preserve">&amp;R2. melléklet a ../2023.(...)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dimension ref="A1:G43"/>
  <sheetViews>
    <sheetView workbookViewId="0">
      <selection activeCell="D29" sqref="D29"/>
    </sheetView>
  </sheetViews>
  <sheetFormatPr defaultColWidth="9.109375" defaultRowHeight="13.8" x14ac:dyDescent="0.25"/>
  <cols>
    <col min="1" max="1" width="9" style="28" customWidth="1"/>
    <col min="2" max="2" width="70.109375" style="28" customWidth="1"/>
    <col min="3" max="3" width="12.33203125" style="28" bestFit="1" customWidth="1"/>
    <col min="4" max="4" width="13.109375" style="28" customWidth="1"/>
    <col min="5" max="5" width="17.33203125" style="28" customWidth="1"/>
    <col min="6" max="6" width="16.44140625" style="28" customWidth="1"/>
    <col min="7" max="7" width="17.6640625" style="28" customWidth="1"/>
    <col min="8" max="16384" width="9.109375" style="28"/>
  </cols>
  <sheetData>
    <row r="1" spans="1:7" x14ac:dyDescent="0.25">
      <c r="A1" s="218" t="s">
        <v>610</v>
      </c>
      <c r="B1" s="218"/>
      <c r="C1" s="218"/>
      <c r="D1" s="218"/>
      <c r="E1" s="218"/>
      <c r="F1" s="218"/>
      <c r="G1" s="70"/>
    </row>
    <row r="2" spans="1:7" x14ac:dyDescent="0.25">
      <c r="A2" s="219" t="s">
        <v>393</v>
      </c>
      <c r="B2" s="219"/>
      <c r="C2" s="219"/>
      <c r="D2" s="219"/>
      <c r="E2" s="219"/>
      <c r="F2" s="219"/>
      <c r="G2" s="72"/>
    </row>
    <row r="3" spans="1:7" x14ac:dyDescent="0.25">
      <c r="A3" s="57"/>
      <c r="B3" s="57"/>
      <c r="C3" s="57"/>
      <c r="D3" s="57"/>
      <c r="E3" s="57"/>
    </row>
    <row r="4" spans="1:7" x14ac:dyDescent="0.25">
      <c r="A4" s="217"/>
      <c r="B4" s="217"/>
      <c r="C4" s="217"/>
      <c r="D4" s="217"/>
      <c r="E4" s="217"/>
    </row>
    <row r="5" spans="1:7" x14ac:dyDescent="0.25">
      <c r="A5" s="58"/>
      <c r="B5" s="58"/>
      <c r="C5" s="58"/>
      <c r="D5" s="58"/>
      <c r="E5" s="59" t="s">
        <v>394</v>
      </c>
    </row>
    <row r="6" spans="1:7" x14ac:dyDescent="0.25">
      <c r="A6" s="63" t="s">
        <v>395</v>
      </c>
      <c r="B6" s="64" t="s">
        <v>396</v>
      </c>
      <c r="C6" s="65" t="s">
        <v>397</v>
      </c>
      <c r="D6" s="65" t="s">
        <v>398</v>
      </c>
      <c r="E6" s="65" t="s">
        <v>576</v>
      </c>
      <c r="F6" s="127"/>
      <c r="G6" s="127"/>
    </row>
    <row r="7" spans="1:7" ht="14.4" thickBot="1" x14ac:dyDescent="0.3">
      <c r="A7" s="66" t="s">
        <v>399</v>
      </c>
      <c r="B7" s="66"/>
      <c r="C7" s="60" t="s">
        <v>400</v>
      </c>
      <c r="D7" s="60" t="s">
        <v>401</v>
      </c>
      <c r="E7" s="126">
        <v>2023</v>
      </c>
      <c r="F7" s="127"/>
      <c r="G7" s="127"/>
    </row>
    <row r="8" spans="1:7" ht="14.4" thickTop="1" x14ac:dyDescent="0.25">
      <c r="A8" s="67" t="s">
        <v>402</v>
      </c>
      <c r="B8" s="67"/>
      <c r="C8" s="61"/>
      <c r="D8" s="62"/>
      <c r="E8" s="62"/>
    </row>
    <row r="9" spans="1:7" ht="14.4" x14ac:dyDescent="0.3">
      <c r="A9" s="58"/>
      <c r="B9" s="68" t="s">
        <v>403</v>
      </c>
      <c r="C9" s="18">
        <v>534</v>
      </c>
      <c r="D9" s="18"/>
      <c r="E9" s="18"/>
    </row>
    <row r="10" spans="1:7" x14ac:dyDescent="0.25">
      <c r="A10" s="195" t="s">
        <v>579</v>
      </c>
      <c r="B10" s="58" t="s">
        <v>404</v>
      </c>
      <c r="C10" s="19"/>
      <c r="D10" s="18"/>
      <c r="E10" s="199">
        <v>3362925</v>
      </c>
      <c r="F10" s="128"/>
      <c r="G10" s="128"/>
    </row>
    <row r="11" spans="1:7" x14ac:dyDescent="0.25">
      <c r="A11" s="195" t="s">
        <v>578</v>
      </c>
      <c r="B11" s="58" t="s">
        <v>405</v>
      </c>
      <c r="C11" s="18"/>
      <c r="D11" s="18"/>
      <c r="E11" s="199">
        <v>2677697</v>
      </c>
      <c r="F11" s="128"/>
      <c r="G11" s="128"/>
    </row>
    <row r="12" spans="1:7" x14ac:dyDescent="0.25">
      <c r="A12" s="195" t="s">
        <v>580</v>
      </c>
      <c r="B12" s="58" t="s">
        <v>406</v>
      </c>
      <c r="C12" s="18"/>
      <c r="D12" s="18"/>
      <c r="E12" s="199">
        <v>1043088</v>
      </c>
      <c r="F12" s="128"/>
      <c r="G12" s="128"/>
    </row>
    <row r="13" spans="1:7" x14ac:dyDescent="0.25">
      <c r="A13" s="195" t="s">
        <v>581</v>
      </c>
      <c r="B13" s="58" t="s">
        <v>407</v>
      </c>
      <c r="C13" s="18"/>
      <c r="D13" s="18"/>
      <c r="E13" s="200">
        <v>1353018</v>
      </c>
      <c r="F13" s="128"/>
      <c r="G13" s="128"/>
    </row>
    <row r="14" spans="1:7" x14ac:dyDescent="0.25">
      <c r="A14" s="195" t="s">
        <v>582</v>
      </c>
      <c r="B14" s="58" t="s">
        <v>408</v>
      </c>
      <c r="C14" s="18"/>
      <c r="D14" s="18"/>
      <c r="E14" s="199">
        <v>9591749</v>
      </c>
      <c r="F14" s="128"/>
      <c r="G14" s="128"/>
    </row>
    <row r="15" spans="1:7" x14ac:dyDescent="0.25">
      <c r="A15" s="195" t="s">
        <v>583</v>
      </c>
      <c r="B15" s="58" t="s">
        <v>409</v>
      </c>
      <c r="C15" s="18"/>
      <c r="D15" s="199">
        <v>2550</v>
      </c>
      <c r="E15" s="199">
        <v>207531</v>
      </c>
      <c r="F15" s="128"/>
      <c r="G15" s="128"/>
    </row>
    <row r="16" spans="1:7" x14ac:dyDescent="0.25">
      <c r="A16" s="195" t="s">
        <v>611</v>
      </c>
      <c r="B16" s="58" t="s">
        <v>613</v>
      </c>
      <c r="C16" s="18"/>
      <c r="D16" s="199"/>
      <c r="E16" s="199">
        <v>1957827</v>
      </c>
      <c r="F16" s="128"/>
      <c r="G16" s="128"/>
    </row>
    <row r="17" spans="1:7" x14ac:dyDescent="0.25">
      <c r="A17" s="195" t="s">
        <v>612</v>
      </c>
      <c r="B17" s="58" t="s">
        <v>614</v>
      </c>
      <c r="C17" s="18"/>
      <c r="D17" s="199"/>
      <c r="E17" s="199">
        <v>2520000</v>
      </c>
      <c r="F17" s="128"/>
      <c r="G17" s="128"/>
    </row>
    <row r="18" spans="1:7" x14ac:dyDescent="0.25">
      <c r="A18" s="195"/>
      <c r="B18" s="58"/>
      <c r="C18" s="18"/>
      <c r="D18" s="199"/>
      <c r="E18" s="199"/>
      <c r="F18" s="128"/>
      <c r="G18" s="128"/>
    </row>
    <row r="19" spans="1:7" hidden="1" x14ac:dyDescent="0.25">
      <c r="A19" s="195"/>
      <c r="B19" s="58"/>
      <c r="C19" s="18"/>
      <c r="D19" s="199"/>
      <c r="E19" s="199"/>
      <c r="F19" s="128"/>
      <c r="G19" s="128"/>
    </row>
    <row r="20" spans="1:7" hidden="1" x14ac:dyDescent="0.25">
      <c r="A20" s="195"/>
      <c r="B20" s="58"/>
      <c r="C20" s="18"/>
      <c r="D20" s="199"/>
      <c r="E20" s="199"/>
      <c r="F20" s="128"/>
      <c r="G20" s="128"/>
    </row>
    <row r="21" spans="1:7" ht="14.4" thickBot="1" x14ac:dyDescent="0.3">
      <c r="A21" s="195"/>
      <c r="B21" s="69" t="s">
        <v>410</v>
      </c>
      <c r="C21" s="21"/>
      <c r="D21" s="207"/>
      <c r="E21" s="201">
        <f>SUM(E10:E20)</f>
        <v>22713835</v>
      </c>
      <c r="F21" s="129"/>
      <c r="G21" s="129"/>
    </row>
    <row r="22" spans="1:7" x14ac:dyDescent="0.25">
      <c r="A22" s="195"/>
      <c r="B22" s="70"/>
      <c r="C22" s="20"/>
      <c r="D22" s="200"/>
      <c r="E22" s="131"/>
      <c r="F22" s="128"/>
      <c r="G22" s="128"/>
    </row>
    <row r="23" spans="1:7" ht="14.4" hidden="1" x14ac:dyDescent="0.3">
      <c r="A23" s="195"/>
      <c r="B23" s="68"/>
      <c r="C23" s="18"/>
      <c r="D23" s="199"/>
      <c r="E23" s="199"/>
      <c r="F23" s="128"/>
      <c r="G23" s="128"/>
    </row>
    <row r="24" spans="1:7" x14ac:dyDescent="0.25">
      <c r="A24" s="151" t="s">
        <v>584</v>
      </c>
      <c r="B24" s="71" t="s">
        <v>411</v>
      </c>
      <c r="C24" s="18"/>
      <c r="D24" s="199"/>
      <c r="E24" s="199">
        <v>2518370</v>
      </c>
      <c r="F24" s="128"/>
      <c r="G24" s="128"/>
    </row>
    <row r="25" spans="1:7" x14ac:dyDescent="0.25">
      <c r="A25" s="195"/>
      <c r="B25" s="58"/>
      <c r="C25" s="18"/>
      <c r="D25" s="199"/>
      <c r="E25" s="202"/>
      <c r="F25" s="128"/>
      <c r="G25" s="128"/>
    </row>
    <row r="26" spans="1:7" x14ac:dyDescent="0.25">
      <c r="A26" s="196"/>
      <c r="B26" s="71" t="s">
        <v>412</v>
      </c>
      <c r="C26" s="24"/>
      <c r="D26" s="199"/>
      <c r="E26" s="199"/>
      <c r="F26" s="128"/>
      <c r="G26" s="128"/>
    </row>
    <row r="27" spans="1:7" x14ac:dyDescent="0.25">
      <c r="A27" s="195" t="s">
        <v>585</v>
      </c>
      <c r="B27" s="58" t="s">
        <v>413</v>
      </c>
      <c r="C27" s="24">
        <v>6</v>
      </c>
      <c r="D27" s="199">
        <v>73810</v>
      </c>
      <c r="E27" s="199">
        <v>442860</v>
      </c>
      <c r="F27" s="128"/>
      <c r="G27" s="128"/>
    </row>
    <row r="28" spans="1:7" hidden="1" x14ac:dyDescent="0.25">
      <c r="A28" s="197"/>
      <c r="B28" s="71"/>
      <c r="C28" s="24"/>
      <c r="D28" s="199"/>
      <c r="E28" s="199"/>
      <c r="F28" s="128"/>
      <c r="G28" s="128"/>
    </row>
    <row r="29" spans="1:7" x14ac:dyDescent="0.25">
      <c r="A29" s="195" t="s">
        <v>586</v>
      </c>
      <c r="B29" s="58" t="s">
        <v>420</v>
      </c>
      <c r="C29" s="24">
        <v>3</v>
      </c>
      <c r="D29" s="199">
        <v>25000</v>
      </c>
      <c r="E29" s="199">
        <v>75000</v>
      </c>
      <c r="F29" s="128"/>
      <c r="G29" s="128"/>
    </row>
    <row r="30" spans="1:7" hidden="1" x14ac:dyDescent="0.25">
      <c r="A30" s="195"/>
      <c r="B30" s="58"/>
      <c r="C30" s="24"/>
      <c r="D30" s="199"/>
      <c r="E30" s="199"/>
      <c r="F30" s="128"/>
      <c r="G30" s="128"/>
    </row>
    <row r="31" spans="1:7" hidden="1" x14ac:dyDescent="0.25">
      <c r="A31" s="195"/>
      <c r="B31" s="58"/>
      <c r="C31" s="24"/>
      <c r="D31" s="199"/>
      <c r="E31" s="199"/>
      <c r="F31" s="128"/>
      <c r="G31" s="128"/>
    </row>
    <row r="32" spans="1:7" x14ac:dyDescent="0.25">
      <c r="A32" s="195" t="s">
        <v>587</v>
      </c>
      <c r="B32" s="58" t="s">
        <v>588</v>
      </c>
      <c r="C32" s="24">
        <v>1</v>
      </c>
      <c r="D32" s="199">
        <v>463130</v>
      </c>
      <c r="E32" s="199">
        <v>463130</v>
      </c>
      <c r="F32" s="128"/>
      <c r="G32" s="128"/>
    </row>
    <row r="33" spans="1:7" x14ac:dyDescent="0.25">
      <c r="A33" s="195" t="s">
        <v>589</v>
      </c>
      <c r="B33" s="58" t="s">
        <v>419</v>
      </c>
      <c r="C33" s="24"/>
      <c r="D33" s="199"/>
      <c r="E33" s="199">
        <v>5142300</v>
      </c>
      <c r="F33" s="128"/>
      <c r="G33" s="128"/>
    </row>
    <row r="34" spans="1:7" x14ac:dyDescent="0.25">
      <c r="A34" s="195"/>
      <c r="B34" s="58"/>
      <c r="C34" s="24"/>
      <c r="D34" s="18"/>
      <c r="E34" s="199"/>
      <c r="F34" s="128"/>
      <c r="G34" s="128"/>
    </row>
    <row r="35" spans="1:7" ht="14.4" thickBot="1" x14ac:dyDescent="0.3">
      <c r="A35" s="196"/>
      <c r="B35" s="69" t="s">
        <v>414</v>
      </c>
      <c r="C35" s="22"/>
      <c r="D35" s="22"/>
      <c r="E35" s="201">
        <f>SUM(E24:E33)</f>
        <v>8641660</v>
      </c>
      <c r="F35" s="130"/>
      <c r="G35" s="130"/>
    </row>
    <row r="36" spans="1:7" x14ac:dyDescent="0.25">
      <c r="A36" s="196"/>
      <c r="B36" s="70"/>
      <c r="C36" s="23"/>
      <c r="D36" s="23"/>
      <c r="E36" s="203"/>
      <c r="F36" s="128"/>
      <c r="G36" s="128"/>
    </row>
    <row r="37" spans="1:7" x14ac:dyDescent="0.25">
      <c r="A37" s="151" t="s">
        <v>590</v>
      </c>
      <c r="B37" s="70" t="s">
        <v>415</v>
      </c>
      <c r="C37" s="18"/>
      <c r="D37" s="18"/>
      <c r="E37" s="204">
        <v>2270000</v>
      </c>
      <c r="F37" s="129"/>
      <c r="G37" s="129"/>
    </row>
    <row r="38" spans="1:7" x14ac:dyDescent="0.25">
      <c r="A38" s="196"/>
      <c r="B38" s="70"/>
      <c r="C38" s="23"/>
      <c r="D38" s="23"/>
      <c r="E38" s="204"/>
      <c r="F38" s="128"/>
      <c r="G38" s="128"/>
    </row>
    <row r="39" spans="1:7" hidden="1" x14ac:dyDescent="0.25">
      <c r="A39" s="198"/>
      <c r="B39" s="73"/>
      <c r="C39" s="25"/>
      <c r="D39" s="25"/>
      <c r="E39" s="205"/>
      <c r="F39" s="128"/>
      <c r="G39" s="128"/>
    </row>
    <row r="40" spans="1:7" hidden="1" x14ac:dyDescent="0.25">
      <c r="A40" s="196"/>
      <c r="B40" s="74"/>
      <c r="C40" s="18"/>
      <c r="D40" s="25"/>
      <c r="E40" s="205"/>
      <c r="F40" s="128"/>
      <c r="G40" s="128"/>
    </row>
    <row r="41" spans="1:7" hidden="1" x14ac:dyDescent="0.25">
      <c r="A41" s="196"/>
      <c r="B41" s="70"/>
      <c r="C41" s="23"/>
      <c r="D41" s="23"/>
      <c r="E41" s="204"/>
      <c r="F41" s="128"/>
      <c r="G41" s="128"/>
    </row>
    <row r="42" spans="1:7" ht="14.4" thickBot="1" x14ac:dyDescent="0.3">
      <c r="A42" s="195"/>
      <c r="B42" s="75" t="s">
        <v>416</v>
      </c>
      <c r="C42" s="76"/>
      <c r="D42" s="76"/>
      <c r="E42" s="206">
        <f>E21+E35+E37</f>
        <v>33625495</v>
      </c>
      <c r="F42" s="131"/>
      <c r="G42" s="131"/>
    </row>
    <row r="43" spans="1:7" ht="14.4" thickTop="1" x14ac:dyDescent="0.25"/>
  </sheetData>
  <mergeCells count="3">
    <mergeCell ref="A4:E4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&amp;R3. melléklet  a ../2023
.(...)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dimension ref="A1:C38"/>
  <sheetViews>
    <sheetView workbookViewId="0">
      <selection activeCell="A3" sqref="A3"/>
    </sheetView>
  </sheetViews>
  <sheetFormatPr defaultColWidth="9.109375" defaultRowHeight="14.4" x14ac:dyDescent="0.3"/>
  <cols>
    <col min="1" max="1" width="62.5546875" style="26" customWidth="1"/>
    <col min="2" max="2" width="9.44140625" style="26" customWidth="1"/>
    <col min="3" max="3" width="21.33203125" style="26" customWidth="1"/>
    <col min="4" max="16384" width="9.109375" style="26"/>
  </cols>
  <sheetData>
    <row r="1" spans="1:3" ht="21.75" customHeight="1" x14ac:dyDescent="0.35">
      <c r="A1" s="211" t="s">
        <v>609</v>
      </c>
      <c r="B1" s="220"/>
      <c r="C1" s="220"/>
    </row>
    <row r="2" spans="1:3" ht="26.25" customHeight="1" x14ac:dyDescent="0.35">
      <c r="A2" s="214" t="s">
        <v>619</v>
      </c>
      <c r="B2" s="220"/>
      <c r="C2" s="220"/>
    </row>
    <row r="3" spans="1:3" ht="30.75" customHeight="1" x14ac:dyDescent="0.3"/>
    <row r="4" spans="1:3" ht="27" x14ac:dyDescent="0.3">
      <c r="A4" s="1" t="s">
        <v>0</v>
      </c>
      <c r="B4" s="2" t="s">
        <v>170</v>
      </c>
      <c r="C4" s="85" t="s">
        <v>168</v>
      </c>
    </row>
    <row r="5" spans="1:3" hidden="1" x14ac:dyDescent="0.3">
      <c r="A5" s="154"/>
      <c r="B5" s="154"/>
      <c r="C5" s="154"/>
    </row>
    <row r="6" spans="1:3" hidden="1" x14ac:dyDescent="0.3">
      <c r="A6" s="154"/>
      <c r="B6" s="154"/>
      <c r="C6" s="154"/>
    </row>
    <row r="7" spans="1:3" hidden="1" x14ac:dyDescent="0.3">
      <c r="A7" s="154"/>
      <c r="B7" s="154"/>
      <c r="C7" s="154"/>
    </row>
    <row r="8" spans="1:3" x14ac:dyDescent="0.3">
      <c r="A8" s="154"/>
      <c r="B8" s="154"/>
      <c r="C8" s="161"/>
    </row>
    <row r="9" spans="1:3" x14ac:dyDescent="0.3">
      <c r="A9" s="11" t="s">
        <v>302</v>
      </c>
      <c r="B9" s="3" t="s">
        <v>303</v>
      </c>
      <c r="C9" s="155">
        <f>SUM(C10)</f>
        <v>3735433</v>
      </c>
    </row>
    <row r="10" spans="1:3" x14ac:dyDescent="0.3">
      <c r="A10" s="9" t="s">
        <v>615</v>
      </c>
      <c r="B10" s="3"/>
      <c r="C10" s="157">
        <v>3735433</v>
      </c>
    </row>
    <row r="11" spans="1:3" hidden="1" x14ac:dyDescent="0.3">
      <c r="A11" s="9"/>
      <c r="B11" s="3"/>
      <c r="C11" s="154"/>
    </row>
    <row r="12" spans="1:3" x14ac:dyDescent="0.3">
      <c r="A12" s="11" t="s">
        <v>417</v>
      </c>
      <c r="B12" s="3" t="s">
        <v>305</v>
      </c>
      <c r="C12" s="155">
        <v>0</v>
      </c>
    </row>
    <row r="13" spans="1:3" x14ac:dyDescent="0.3">
      <c r="A13" s="5" t="s">
        <v>591</v>
      </c>
      <c r="B13" s="3" t="s">
        <v>309</v>
      </c>
      <c r="C13" s="155">
        <v>0</v>
      </c>
    </row>
    <row r="14" spans="1:3" x14ac:dyDescent="0.3">
      <c r="A14" s="4" t="s">
        <v>312</v>
      </c>
      <c r="B14" s="3" t="s">
        <v>313</v>
      </c>
      <c r="C14" s="155">
        <v>1008567</v>
      </c>
    </row>
    <row r="15" spans="1:3" x14ac:dyDescent="0.3">
      <c r="A15" s="158" t="s">
        <v>314</v>
      </c>
      <c r="B15" s="27" t="s">
        <v>315</v>
      </c>
      <c r="C15" s="162">
        <f>SUM(C9,C12,C13,C14)</f>
        <v>4744000</v>
      </c>
    </row>
    <row r="16" spans="1:3" x14ac:dyDescent="0.3">
      <c r="A16" s="11"/>
      <c r="B16" s="6"/>
      <c r="C16" s="159"/>
    </row>
    <row r="17" spans="1:3" x14ac:dyDescent="0.3">
      <c r="A17" s="11"/>
      <c r="B17" s="6"/>
      <c r="C17" s="160"/>
    </row>
    <row r="18" spans="1:3" hidden="1" x14ac:dyDescent="0.3">
      <c r="A18" s="11"/>
      <c r="B18" s="6"/>
      <c r="C18" s="160"/>
    </row>
    <row r="19" spans="1:3" hidden="1" x14ac:dyDescent="0.3">
      <c r="A19" s="11"/>
      <c r="B19" s="6"/>
      <c r="C19" s="160"/>
    </row>
    <row r="20" spans="1:3" x14ac:dyDescent="0.3">
      <c r="A20" s="11" t="s">
        <v>316</v>
      </c>
      <c r="B20" s="3" t="s">
        <v>317</v>
      </c>
      <c r="C20" s="155">
        <f>SUM(C22:C28)</f>
        <v>126332283</v>
      </c>
    </row>
    <row r="21" spans="1:3" hidden="1" x14ac:dyDescent="0.3">
      <c r="A21" s="11"/>
      <c r="B21" s="3"/>
      <c r="C21" s="160"/>
    </row>
    <row r="22" spans="1:3" x14ac:dyDescent="0.3">
      <c r="A22" s="9" t="s">
        <v>592</v>
      </c>
      <c r="B22" s="3"/>
      <c r="C22" s="157">
        <v>125033858</v>
      </c>
    </row>
    <row r="23" spans="1:3" x14ac:dyDescent="0.3">
      <c r="A23" s="9" t="s">
        <v>418</v>
      </c>
      <c r="B23" s="3"/>
      <c r="C23" s="156">
        <v>1298425</v>
      </c>
    </row>
    <row r="24" spans="1:3" hidden="1" x14ac:dyDescent="0.3">
      <c r="A24" s="9"/>
      <c r="B24" s="3"/>
      <c r="C24" s="157"/>
    </row>
    <row r="25" spans="1:3" hidden="1" x14ac:dyDescent="0.3">
      <c r="A25" s="9"/>
      <c r="B25" s="3"/>
      <c r="C25" s="160"/>
    </row>
    <row r="26" spans="1:3" hidden="1" x14ac:dyDescent="0.3">
      <c r="A26" s="9"/>
      <c r="B26" s="3"/>
      <c r="C26" s="160"/>
    </row>
    <row r="27" spans="1:3" hidden="1" x14ac:dyDescent="0.3">
      <c r="A27" s="11"/>
      <c r="B27" s="3"/>
      <c r="C27" s="160"/>
    </row>
    <row r="28" spans="1:3" hidden="1" x14ac:dyDescent="0.3">
      <c r="A28" s="9"/>
      <c r="B28" s="3"/>
      <c r="C28" s="157"/>
    </row>
    <row r="29" spans="1:3" ht="26.4" x14ac:dyDescent="0.3">
      <c r="A29" s="11" t="s">
        <v>322</v>
      </c>
      <c r="B29" s="3" t="s">
        <v>323</v>
      </c>
      <c r="C29" s="155">
        <v>34109717</v>
      </c>
    </row>
    <row r="30" spans="1:3" x14ac:dyDescent="0.3">
      <c r="A30" s="158" t="s">
        <v>324</v>
      </c>
      <c r="B30" s="27" t="s">
        <v>325</v>
      </c>
      <c r="C30" s="162">
        <f>SUM(C20,C29)</f>
        <v>160442000</v>
      </c>
    </row>
    <row r="33" spans="1:3" x14ac:dyDescent="0.3">
      <c r="A33" s="12"/>
      <c r="B33" s="12"/>
      <c r="C33" s="12"/>
    </row>
    <row r="34" spans="1:3" x14ac:dyDescent="0.3">
      <c r="A34" s="12"/>
      <c r="B34" s="12"/>
      <c r="C34" s="12"/>
    </row>
    <row r="35" spans="1:3" x14ac:dyDescent="0.3">
      <c r="A35" s="12"/>
      <c r="B35" s="12"/>
      <c r="C35" s="12"/>
    </row>
    <row r="36" spans="1:3" x14ac:dyDescent="0.3">
      <c r="A36" s="12"/>
      <c r="B36" s="12"/>
      <c r="C36" s="12"/>
    </row>
    <row r="37" spans="1:3" x14ac:dyDescent="0.3">
      <c r="A37" s="12"/>
      <c r="B37" s="12"/>
      <c r="C37" s="12"/>
    </row>
    <row r="38" spans="1:3" x14ac:dyDescent="0.3">
      <c r="A38" s="12"/>
      <c r="B38" s="12"/>
      <c r="C38" s="12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&amp;R6. melléklet a ../2023.(...)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4F50-1B53-4A6B-86A5-6D387DD1DE90}">
  <dimension ref="A1:C115"/>
  <sheetViews>
    <sheetView topLeftCell="A67" workbookViewId="0">
      <selection activeCell="C95" sqref="C95"/>
    </sheetView>
  </sheetViews>
  <sheetFormatPr defaultRowHeight="18" customHeight="1" x14ac:dyDescent="0.3"/>
  <cols>
    <col min="1" max="1" width="70.33203125" customWidth="1"/>
    <col min="2" max="2" width="7.5546875" bestFit="1" customWidth="1"/>
    <col min="3" max="3" width="15.6640625" bestFit="1" customWidth="1"/>
  </cols>
  <sheetData>
    <row r="1" spans="1:3" ht="19.95" customHeight="1" x14ac:dyDescent="0.35">
      <c r="A1" s="211" t="s">
        <v>609</v>
      </c>
      <c r="B1" s="212"/>
      <c r="C1" s="212"/>
    </row>
    <row r="2" spans="1:3" ht="19.95" customHeight="1" x14ac:dyDescent="0.35">
      <c r="A2" s="214" t="s">
        <v>620</v>
      </c>
      <c r="B2" s="212"/>
      <c r="C2" s="212"/>
    </row>
    <row r="3" spans="1:3" ht="19.95" customHeight="1" x14ac:dyDescent="0.35">
      <c r="A3" s="79"/>
      <c r="B3" s="39"/>
      <c r="C3" s="39"/>
    </row>
    <row r="4" spans="1:3" ht="19.95" customHeight="1" x14ac:dyDescent="0.3">
      <c r="A4" s="12"/>
    </row>
    <row r="5" spans="1:3" ht="30.75" customHeight="1" x14ac:dyDescent="0.3">
      <c r="A5" s="80" t="s">
        <v>396</v>
      </c>
      <c r="B5" s="2" t="s">
        <v>170</v>
      </c>
      <c r="C5" s="81" t="s">
        <v>423</v>
      </c>
    </row>
    <row r="6" spans="1:3" ht="18" hidden="1" customHeight="1" x14ac:dyDescent="0.3">
      <c r="A6" s="9" t="s">
        <v>424</v>
      </c>
      <c r="B6" s="3" t="s">
        <v>22</v>
      </c>
      <c r="C6" s="82"/>
    </row>
    <row r="7" spans="1:3" ht="21.75" hidden="1" customHeight="1" x14ac:dyDescent="0.3">
      <c r="A7" s="9" t="s">
        <v>425</v>
      </c>
      <c r="B7" s="3" t="s">
        <v>22</v>
      </c>
      <c r="C7" s="82"/>
    </row>
    <row r="8" spans="1:3" ht="28.5" hidden="1" customHeight="1" x14ac:dyDescent="0.3">
      <c r="A8" s="9" t="s">
        <v>426</v>
      </c>
      <c r="B8" s="3" t="s">
        <v>22</v>
      </c>
      <c r="C8" s="82"/>
    </row>
    <row r="9" spans="1:3" ht="18" hidden="1" customHeight="1" x14ac:dyDescent="0.3">
      <c r="A9" s="9" t="s">
        <v>427</v>
      </c>
      <c r="B9" s="3" t="s">
        <v>22</v>
      </c>
      <c r="C9" s="82"/>
    </row>
    <row r="10" spans="1:3" ht="18" hidden="1" customHeight="1" x14ac:dyDescent="0.3">
      <c r="A10" s="9" t="s">
        <v>428</v>
      </c>
      <c r="B10" s="3" t="s">
        <v>22</v>
      </c>
      <c r="C10" s="82"/>
    </row>
    <row r="11" spans="1:3" ht="18" hidden="1" customHeight="1" x14ac:dyDescent="0.3">
      <c r="A11" s="9" t="s">
        <v>454</v>
      </c>
      <c r="B11" s="3" t="s">
        <v>22</v>
      </c>
      <c r="C11" s="83"/>
    </row>
    <row r="12" spans="1:3" ht="18" hidden="1" customHeight="1" x14ac:dyDescent="0.3">
      <c r="A12" s="9" t="s">
        <v>430</v>
      </c>
      <c r="B12" s="3" t="s">
        <v>22</v>
      </c>
      <c r="C12" s="82"/>
    </row>
    <row r="13" spans="1:3" ht="18" hidden="1" customHeight="1" x14ac:dyDescent="0.3">
      <c r="A13" s="9" t="s">
        <v>431</v>
      </c>
      <c r="B13" s="3" t="s">
        <v>22</v>
      </c>
      <c r="C13" s="82"/>
    </row>
    <row r="14" spans="1:3" ht="18" hidden="1" customHeight="1" x14ac:dyDescent="0.3">
      <c r="A14" s="9" t="s">
        <v>432</v>
      </c>
      <c r="B14" s="3" t="s">
        <v>22</v>
      </c>
      <c r="C14" s="82"/>
    </row>
    <row r="15" spans="1:3" ht="18" hidden="1" customHeight="1" x14ac:dyDescent="0.3">
      <c r="A15" s="9" t="s">
        <v>433</v>
      </c>
      <c r="B15" s="3" t="s">
        <v>22</v>
      </c>
      <c r="C15" s="82"/>
    </row>
    <row r="16" spans="1:3" ht="25.5" customHeight="1" x14ac:dyDescent="0.3">
      <c r="A16" s="5" t="s">
        <v>21</v>
      </c>
      <c r="B16" s="6" t="s">
        <v>22</v>
      </c>
      <c r="C16" s="153"/>
    </row>
    <row r="17" spans="1:3" ht="18" hidden="1" customHeight="1" x14ac:dyDescent="0.3">
      <c r="A17" s="9" t="s">
        <v>424</v>
      </c>
      <c r="B17" s="3" t="s">
        <v>24</v>
      </c>
      <c r="C17" s="153"/>
    </row>
    <row r="18" spans="1:3" ht="18" hidden="1" customHeight="1" x14ac:dyDescent="0.3">
      <c r="A18" s="9" t="s">
        <v>425</v>
      </c>
      <c r="B18" s="3" t="s">
        <v>24</v>
      </c>
      <c r="C18" s="153"/>
    </row>
    <row r="19" spans="1:3" ht="29.25" hidden="1" customHeight="1" x14ac:dyDescent="0.3">
      <c r="A19" s="9" t="s">
        <v>426</v>
      </c>
      <c r="B19" s="3" t="s">
        <v>24</v>
      </c>
      <c r="C19" s="153"/>
    </row>
    <row r="20" spans="1:3" ht="18" hidden="1" customHeight="1" x14ac:dyDescent="0.3">
      <c r="A20" s="9" t="s">
        <v>427</v>
      </c>
      <c r="B20" s="3" t="s">
        <v>24</v>
      </c>
      <c r="C20" s="153"/>
    </row>
    <row r="21" spans="1:3" ht="18" hidden="1" customHeight="1" x14ac:dyDescent="0.3">
      <c r="A21" s="9" t="s">
        <v>428</v>
      </c>
      <c r="B21" s="3" t="s">
        <v>24</v>
      </c>
      <c r="C21" s="153"/>
    </row>
    <row r="22" spans="1:3" ht="18" hidden="1" customHeight="1" x14ac:dyDescent="0.3">
      <c r="A22" s="9" t="s">
        <v>429</v>
      </c>
      <c r="B22" s="3" t="s">
        <v>24</v>
      </c>
      <c r="C22" s="153"/>
    </row>
    <row r="23" spans="1:3" ht="18" hidden="1" customHeight="1" x14ac:dyDescent="0.3">
      <c r="A23" s="9" t="s">
        <v>430</v>
      </c>
      <c r="B23" s="3" t="s">
        <v>24</v>
      </c>
      <c r="C23" s="153"/>
    </row>
    <row r="24" spans="1:3" ht="18" hidden="1" customHeight="1" x14ac:dyDescent="0.3">
      <c r="A24" s="9" t="s">
        <v>431</v>
      </c>
      <c r="B24" s="3" t="s">
        <v>24</v>
      </c>
      <c r="C24" s="153"/>
    </row>
    <row r="25" spans="1:3" ht="18" hidden="1" customHeight="1" x14ac:dyDescent="0.3">
      <c r="A25" s="9" t="s">
        <v>432</v>
      </c>
      <c r="B25" s="3" t="s">
        <v>24</v>
      </c>
      <c r="C25" s="153"/>
    </row>
    <row r="26" spans="1:3" ht="24.75" hidden="1" customHeight="1" x14ac:dyDescent="0.3">
      <c r="A26" s="9" t="s">
        <v>433</v>
      </c>
      <c r="B26" s="3" t="s">
        <v>24</v>
      </c>
      <c r="C26" s="153"/>
    </row>
    <row r="27" spans="1:3" ht="27" customHeight="1" x14ac:dyDescent="0.3">
      <c r="A27" s="5" t="s">
        <v>434</v>
      </c>
      <c r="B27" s="6" t="s">
        <v>24</v>
      </c>
      <c r="C27" s="153"/>
    </row>
    <row r="28" spans="1:3" ht="18" customHeight="1" x14ac:dyDescent="0.3">
      <c r="A28" s="9" t="s">
        <v>424</v>
      </c>
      <c r="B28" s="3" t="s">
        <v>25</v>
      </c>
      <c r="C28" s="153"/>
    </row>
    <row r="29" spans="1:3" ht="25.5" customHeight="1" x14ac:dyDescent="0.3">
      <c r="A29" s="9" t="s">
        <v>425</v>
      </c>
      <c r="B29" s="3" t="s">
        <v>25</v>
      </c>
      <c r="C29" s="153"/>
    </row>
    <row r="30" spans="1:3" ht="31.5" customHeight="1" x14ac:dyDescent="0.3">
      <c r="A30" s="9" t="s">
        <v>426</v>
      </c>
      <c r="B30" s="3" t="s">
        <v>25</v>
      </c>
      <c r="C30" s="153"/>
    </row>
    <row r="31" spans="1:3" ht="18" customHeight="1" x14ac:dyDescent="0.3">
      <c r="A31" s="9" t="s">
        <v>427</v>
      </c>
      <c r="B31" s="3" t="s">
        <v>25</v>
      </c>
      <c r="C31" s="153"/>
    </row>
    <row r="32" spans="1:3" ht="18" customHeight="1" x14ac:dyDescent="0.3">
      <c r="A32" s="9" t="s">
        <v>428</v>
      </c>
      <c r="B32" s="3" t="s">
        <v>25</v>
      </c>
      <c r="C32" s="153"/>
    </row>
    <row r="33" spans="1:3" ht="18" customHeight="1" x14ac:dyDescent="0.3">
      <c r="A33" s="9" t="s">
        <v>429</v>
      </c>
      <c r="B33" s="3" t="s">
        <v>25</v>
      </c>
      <c r="C33" s="153">
        <v>1025808</v>
      </c>
    </row>
    <row r="34" spans="1:3" ht="18" customHeight="1" x14ac:dyDescent="0.3">
      <c r="A34" s="9" t="s">
        <v>430</v>
      </c>
      <c r="B34" s="3" t="s">
        <v>25</v>
      </c>
      <c r="C34" s="153"/>
    </row>
    <row r="35" spans="1:3" ht="18" customHeight="1" x14ac:dyDescent="0.3">
      <c r="A35" s="9" t="s">
        <v>431</v>
      </c>
      <c r="B35" s="3" t="s">
        <v>25</v>
      </c>
      <c r="C35" s="153"/>
    </row>
    <row r="36" spans="1:3" ht="18" customHeight="1" x14ac:dyDescent="0.3">
      <c r="A36" s="9" t="s">
        <v>432</v>
      </c>
      <c r="B36" s="3" t="s">
        <v>25</v>
      </c>
      <c r="C36" s="153"/>
    </row>
    <row r="37" spans="1:3" ht="18" customHeight="1" x14ac:dyDescent="0.3">
      <c r="A37" s="9" t="s">
        <v>433</v>
      </c>
      <c r="B37" s="3" t="s">
        <v>25</v>
      </c>
      <c r="C37" s="153"/>
    </row>
    <row r="38" spans="1:3" ht="26.25" customHeight="1" x14ac:dyDescent="0.3">
      <c r="A38" s="5" t="s">
        <v>435</v>
      </c>
      <c r="B38" s="6" t="s">
        <v>25</v>
      </c>
      <c r="C38" s="152">
        <f>SUM(C28:C37)</f>
        <v>1025808</v>
      </c>
    </row>
    <row r="39" spans="1:3" ht="18" hidden="1" customHeight="1" x14ac:dyDescent="0.3">
      <c r="A39" s="9" t="s">
        <v>424</v>
      </c>
      <c r="B39" s="3" t="s">
        <v>33</v>
      </c>
      <c r="C39" s="153"/>
    </row>
    <row r="40" spans="1:3" ht="22.5" hidden="1" customHeight="1" x14ac:dyDescent="0.3">
      <c r="A40" s="9" t="s">
        <v>425</v>
      </c>
      <c r="B40" s="3" t="s">
        <v>33</v>
      </c>
      <c r="C40" s="153"/>
    </row>
    <row r="41" spans="1:3" ht="33" hidden="1" customHeight="1" x14ac:dyDescent="0.3">
      <c r="A41" s="9" t="s">
        <v>426</v>
      </c>
      <c r="B41" s="3" t="s">
        <v>33</v>
      </c>
      <c r="C41" s="153"/>
    </row>
    <row r="42" spans="1:3" ht="18" hidden="1" customHeight="1" x14ac:dyDescent="0.3">
      <c r="A42" s="9" t="s">
        <v>427</v>
      </c>
      <c r="B42" s="3" t="s">
        <v>33</v>
      </c>
      <c r="C42" s="153"/>
    </row>
    <row r="43" spans="1:3" ht="18" hidden="1" customHeight="1" x14ac:dyDescent="0.3">
      <c r="A43" s="9" t="s">
        <v>428</v>
      </c>
      <c r="B43" s="3" t="s">
        <v>33</v>
      </c>
      <c r="C43" s="153"/>
    </row>
    <row r="44" spans="1:3" ht="18" hidden="1" customHeight="1" x14ac:dyDescent="0.3">
      <c r="A44" s="9" t="s">
        <v>429</v>
      </c>
      <c r="B44" s="3" t="s">
        <v>33</v>
      </c>
      <c r="C44" s="153"/>
    </row>
    <row r="45" spans="1:3" ht="18" hidden="1" customHeight="1" x14ac:dyDescent="0.3">
      <c r="A45" s="9" t="s">
        <v>430</v>
      </c>
      <c r="B45" s="3" t="s">
        <v>33</v>
      </c>
      <c r="C45" s="153"/>
    </row>
    <row r="46" spans="1:3" ht="18" hidden="1" customHeight="1" x14ac:dyDescent="0.3">
      <c r="A46" s="9" t="s">
        <v>431</v>
      </c>
      <c r="B46" s="3" t="s">
        <v>33</v>
      </c>
      <c r="C46" s="153"/>
    </row>
    <row r="47" spans="1:3" ht="18" hidden="1" customHeight="1" x14ac:dyDescent="0.3">
      <c r="A47" s="9" t="s">
        <v>432</v>
      </c>
      <c r="B47" s="3" t="s">
        <v>33</v>
      </c>
      <c r="C47" s="153"/>
    </row>
    <row r="48" spans="1:3" ht="18" hidden="1" customHeight="1" x14ac:dyDescent="0.3">
      <c r="A48" s="9" t="s">
        <v>433</v>
      </c>
      <c r="B48" s="3" t="s">
        <v>33</v>
      </c>
      <c r="C48" s="153"/>
    </row>
    <row r="49" spans="1:3" ht="24.75" customHeight="1" x14ac:dyDescent="0.3">
      <c r="A49" s="5" t="s">
        <v>436</v>
      </c>
      <c r="B49" s="6" t="s">
        <v>33</v>
      </c>
      <c r="C49" s="153"/>
    </row>
    <row r="50" spans="1:3" ht="18" hidden="1" customHeight="1" x14ac:dyDescent="0.3">
      <c r="A50" s="9" t="s">
        <v>437</v>
      </c>
      <c r="B50" s="3" t="s">
        <v>35</v>
      </c>
      <c r="C50" s="153"/>
    </row>
    <row r="51" spans="1:3" ht="18" hidden="1" customHeight="1" x14ac:dyDescent="0.3">
      <c r="A51" s="9" t="s">
        <v>425</v>
      </c>
      <c r="B51" s="3" t="s">
        <v>35</v>
      </c>
      <c r="C51" s="153"/>
    </row>
    <row r="52" spans="1:3" ht="28.5" hidden="1" customHeight="1" x14ac:dyDescent="0.3">
      <c r="A52" s="9" t="s">
        <v>426</v>
      </c>
      <c r="B52" s="3" t="s">
        <v>35</v>
      </c>
      <c r="C52" s="153"/>
    </row>
    <row r="53" spans="1:3" ht="18" hidden="1" customHeight="1" x14ac:dyDescent="0.3">
      <c r="A53" s="9" t="s">
        <v>427</v>
      </c>
      <c r="B53" s="3" t="s">
        <v>35</v>
      </c>
      <c r="C53" s="153"/>
    </row>
    <row r="54" spans="1:3" ht="18" hidden="1" customHeight="1" x14ac:dyDescent="0.3">
      <c r="A54" s="9" t="s">
        <v>428</v>
      </c>
      <c r="B54" s="3" t="s">
        <v>35</v>
      </c>
      <c r="C54" s="153"/>
    </row>
    <row r="55" spans="1:3" ht="18" hidden="1" customHeight="1" x14ac:dyDescent="0.3">
      <c r="A55" s="9" t="s">
        <v>429</v>
      </c>
      <c r="B55" s="3" t="s">
        <v>35</v>
      </c>
      <c r="C55" s="153"/>
    </row>
    <row r="56" spans="1:3" ht="18" hidden="1" customHeight="1" x14ac:dyDescent="0.3">
      <c r="A56" s="9" t="s">
        <v>430</v>
      </c>
      <c r="B56" s="3" t="s">
        <v>35</v>
      </c>
      <c r="C56" s="153"/>
    </row>
    <row r="57" spans="1:3" ht="18" hidden="1" customHeight="1" x14ac:dyDescent="0.3">
      <c r="A57" s="9" t="s">
        <v>431</v>
      </c>
      <c r="B57" s="3" t="s">
        <v>35</v>
      </c>
      <c r="C57" s="153"/>
    </row>
    <row r="58" spans="1:3" ht="18" hidden="1" customHeight="1" x14ac:dyDescent="0.3">
      <c r="A58" s="9" t="s">
        <v>432</v>
      </c>
      <c r="B58" s="3" t="s">
        <v>35</v>
      </c>
      <c r="C58" s="153"/>
    </row>
    <row r="59" spans="1:3" ht="18" hidden="1" customHeight="1" x14ac:dyDescent="0.3">
      <c r="A59" s="9" t="s">
        <v>433</v>
      </c>
      <c r="B59" s="3" t="s">
        <v>35</v>
      </c>
      <c r="C59" s="153"/>
    </row>
    <row r="60" spans="1:3" ht="33.75" customHeight="1" x14ac:dyDescent="0.3">
      <c r="A60" s="5" t="s">
        <v>438</v>
      </c>
      <c r="B60" s="6" t="s">
        <v>35</v>
      </c>
      <c r="C60" s="153"/>
    </row>
    <row r="61" spans="1:3" ht="18" customHeight="1" x14ac:dyDescent="0.3">
      <c r="A61" s="9" t="s">
        <v>424</v>
      </c>
      <c r="B61" s="3" t="s">
        <v>37</v>
      </c>
      <c r="C61" s="153"/>
    </row>
    <row r="62" spans="1:3" ht="18" customHeight="1" x14ac:dyDescent="0.3">
      <c r="A62" s="9" t="s">
        <v>425</v>
      </c>
      <c r="B62" s="3" t="s">
        <v>37</v>
      </c>
      <c r="C62" s="153"/>
    </row>
    <row r="63" spans="1:3" ht="27" customHeight="1" x14ac:dyDescent="0.3">
      <c r="A63" s="9" t="s">
        <v>455</v>
      </c>
      <c r="B63" s="3" t="s">
        <v>37</v>
      </c>
      <c r="C63" s="153">
        <v>142467000</v>
      </c>
    </row>
    <row r="64" spans="1:3" ht="18" customHeight="1" x14ac:dyDescent="0.3">
      <c r="A64" s="9" t="s">
        <v>427</v>
      </c>
      <c r="B64" s="3" t="s">
        <v>37</v>
      </c>
      <c r="C64" s="153"/>
    </row>
    <row r="65" spans="1:3" ht="18" customHeight="1" x14ac:dyDescent="0.3">
      <c r="A65" s="9" t="s">
        <v>428</v>
      </c>
      <c r="B65" s="3" t="s">
        <v>37</v>
      </c>
      <c r="C65" s="153"/>
    </row>
    <row r="66" spans="1:3" ht="18" customHeight="1" x14ac:dyDescent="0.3">
      <c r="A66" s="9" t="s">
        <v>429</v>
      </c>
      <c r="B66" s="3" t="s">
        <v>37</v>
      </c>
      <c r="C66" s="153"/>
    </row>
    <row r="67" spans="1:3" ht="18" customHeight="1" x14ac:dyDescent="0.3">
      <c r="A67" s="9" t="s">
        <v>430</v>
      </c>
      <c r="B67" s="3" t="s">
        <v>37</v>
      </c>
      <c r="C67" s="153"/>
    </row>
    <row r="68" spans="1:3" ht="18" customHeight="1" x14ac:dyDescent="0.3">
      <c r="A68" s="9" t="s">
        <v>431</v>
      </c>
      <c r="B68" s="3" t="s">
        <v>37</v>
      </c>
      <c r="C68" s="153"/>
    </row>
    <row r="69" spans="1:3" ht="18" customHeight="1" x14ac:dyDescent="0.3">
      <c r="A69" s="9" t="s">
        <v>432</v>
      </c>
      <c r="B69" s="3" t="s">
        <v>37</v>
      </c>
      <c r="C69" s="153"/>
    </row>
    <row r="70" spans="1:3" ht="18" customHeight="1" x14ac:dyDescent="0.3">
      <c r="A70" s="9" t="s">
        <v>433</v>
      </c>
      <c r="B70" s="3" t="s">
        <v>37</v>
      </c>
      <c r="C70" s="153"/>
    </row>
    <row r="71" spans="1:3" ht="33" customHeight="1" x14ac:dyDescent="0.3">
      <c r="A71" s="5" t="s">
        <v>36</v>
      </c>
      <c r="B71" s="6" t="s">
        <v>37</v>
      </c>
      <c r="C71" s="152">
        <f>SUM(C61:C70)</f>
        <v>142467000</v>
      </c>
    </row>
    <row r="72" spans="1:3" ht="18" hidden="1" customHeight="1" x14ac:dyDescent="0.3">
      <c r="A72" s="9" t="s">
        <v>439</v>
      </c>
      <c r="B72" s="4" t="s">
        <v>100</v>
      </c>
      <c r="C72" s="153"/>
    </row>
    <row r="73" spans="1:3" ht="18" hidden="1" customHeight="1" x14ac:dyDescent="0.3">
      <c r="A73" s="9" t="s">
        <v>440</v>
      </c>
      <c r="B73" s="4" t="s">
        <v>100</v>
      </c>
      <c r="C73" s="153"/>
    </row>
    <row r="74" spans="1:3" ht="18" hidden="1" customHeight="1" x14ac:dyDescent="0.3">
      <c r="A74" s="9" t="s">
        <v>441</v>
      </c>
      <c r="B74" s="4" t="s">
        <v>100</v>
      </c>
      <c r="C74" s="153"/>
    </row>
    <row r="75" spans="1:3" ht="18" hidden="1" customHeight="1" x14ac:dyDescent="0.3">
      <c r="A75" s="4" t="s">
        <v>442</v>
      </c>
      <c r="B75" s="4" t="s">
        <v>100</v>
      </c>
      <c r="C75" s="153"/>
    </row>
    <row r="76" spans="1:3" ht="18" hidden="1" customHeight="1" x14ac:dyDescent="0.3">
      <c r="A76" s="4" t="s">
        <v>443</v>
      </c>
      <c r="B76" s="4" t="s">
        <v>100</v>
      </c>
      <c r="C76" s="153"/>
    </row>
    <row r="77" spans="1:3" ht="18" hidden="1" customHeight="1" x14ac:dyDescent="0.3">
      <c r="A77" s="4" t="s">
        <v>444</v>
      </c>
      <c r="B77" s="4" t="s">
        <v>100</v>
      </c>
      <c r="C77" s="153"/>
    </row>
    <row r="78" spans="1:3" ht="18" hidden="1" customHeight="1" x14ac:dyDescent="0.3">
      <c r="A78" s="9" t="s">
        <v>445</v>
      </c>
      <c r="B78" s="4" t="s">
        <v>100</v>
      </c>
      <c r="C78" s="153"/>
    </row>
    <row r="79" spans="1:3" ht="18" hidden="1" customHeight="1" x14ac:dyDescent="0.3">
      <c r="A79" s="9" t="s">
        <v>446</v>
      </c>
      <c r="B79" s="4" t="s">
        <v>100</v>
      </c>
      <c r="C79" s="153"/>
    </row>
    <row r="80" spans="1:3" ht="18" hidden="1" customHeight="1" x14ac:dyDescent="0.3">
      <c r="A80" s="9" t="s">
        <v>447</v>
      </c>
      <c r="B80" s="4" t="s">
        <v>100</v>
      </c>
      <c r="C80" s="153"/>
    </row>
    <row r="81" spans="1:3" ht="18" hidden="1" customHeight="1" x14ac:dyDescent="0.3">
      <c r="A81" s="9" t="s">
        <v>448</v>
      </c>
      <c r="B81" s="4" t="s">
        <v>100</v>
      </c>
      <c r="C81" s="153"/>
    </row>
    <row r="82" spans="1:3" ht="27" customHeight="1" x14ac:dyDescent="0.3">
      <c r="A82" s="5" t="s">
        <v>449</v>
      </c>
      <c r="B82" s="6" t="s">
        <v>100</v>
      </c>
      <c r="C82" s="153"/>
    </row>
    <row r="83" spans="1:3" ht="18" hidden="1" customHeight="1" x14ac:dyDescent="0.3">
      <c r="A83" s="9" t="s">
        <v>439</v>
      </c>
      <c r="B83" s="4" t="s">
        <v>102</v>
      </c>
      <c r="C83" s="153"/>
    </row>
    <row r="84" spans="1:3" ht="18" hidden="1" customHeight="1" x14ac:dyDescent="0.3">
      <c r="A84" s="9" t="s">
        <v>440</v>
      </c>
      <c r="B84" s="4" t="s">
        <v>102</v>
      </c>
      <c r="C84" s="153"/>
    </row>
    <row r="85" spans="1:3" ht="18" hidden="1" customHeight="1" x14ac:dyDescent="0.3">
      <c r="A85" s="9" t="s">
        <v>441</v>
      </c>
      <c r="B85" s="4" t="s">
        <v>102</v>
      </c>
      <c r="C85" s="153"/>
    </row>
    <row r="86" spans="1:3" ht="18" hidden="1" customHeight="1" x14ac:dyDescent="0.3">
      <c r="A86" s="4" t="s">
        <v>442</v>
      </c>
      <c r="B86" s="4" t="s">
        <v>102</v>
      </c>
      <c r="C86" s="153"/>
    </row>
    <row r="87" spans="1:3" ht="18" hidden="1" customHeight="1" x14ac:dyDescent="0.3">
      <c r="A87" s="4" t="s">
        <v>443</v>
      </c>
      <c r="B87" s="4" t="s">
        <v>102</v>
      </c>
      <c r="C87" s="153"/>
    </row>
    <row r="88" spans="1:3" ht="18" hidden="1" customHeight="1" x14ac:dyDescent="0.3">
      <c r="A88" s="4" t="s">
        <v>444</v>
      </c>
      <c r="B88" s="4" t="s">
        <v>102</v>
      </c>
      <c r="C88" s="153"/>
    </row>
    <row r="89" spans="1:3" ht="18" hidden="1" customHeight="1" x14ac:dyDescent="0.3">
      <c r="A89" s="9" t="s">
        <v>445</v>
      </c>
      <c r="B89" s="4" t="s">
        <v>102</v>
      </c>
      <c r="C89" s="153"/>
    </row>
    <row r="90" spans="1:3" ht="18" hidden="1" customHeight="1" x14ac:dyDescent="0.3">
      <c r="A90" s="9" t="s">
        <v>450</v>
      </c>
      <c r="B90" s="4" t="s">
        <v>102</v>
      </c>
      <c r="C90" s="153"/>
    </row>
    <row r="91" spans="1:3" ht="18" hidden="1" customHeight="1" x14ac:dyDescent="0.3">
      <c r="A91" s="9" t="s">
        <v>447</v>
      </c>
      <c r="B91" s="4" t="s">
        <v>102</v>
      </c>
      <c r="C91" s="153"/>
    </row>
    <row r="92" spans="1:3" ht="18" hidden="1" customHeight="1" x14ac:dyDescent="0.3">
      <c r="A92" s="9" t="s">
        <v>448</v>
      </c>
      <c r="B92" s="4" t="s">
        <v>102</v>
      </c>
      <c r="C92" s="153"/>
    </row>
    <row r="93" spans="1:3" ht="18" customHeight="1" x14ac:dyDescent="0.3">
      <c r="A93" s="11" t="s">
        <v>451</v>
      </c>
      <c r="B93" s="6" t="s">
        <v>102</v>
      </c>
      <c r="C93" s="152">
        <v>1912656</v>
      </c>
    </row>
    <row r="94" spans="1:3" ht="18" hidden="1" customHeight="1" x14ac:dyDescent="0.3">
      <c r="A94" s="9" t="s">
        <v>439</v>
      </c>
      <c r="B94" s="4" t="s">
        <v>106</v>
      </c>
      <c r="C94" s="153"/>
    </row>
    <row r="95" spans="1:3" ht="18" customHeight="1" x14ac:dyDescent="0.3">
      <c r="A95" s="9" t="s">
        <v>440</v>
      </c>
      <c r="B95" s="4" t="s">
        <v>542</v>
      </c>
      <c r="C95" s="153"/>
    </row>
    <row r="96" spans="1:3" ht="18" customHeight="1" x14ac:dyDescent="0.3">
      <c r="A96" s="9" t="s">
        <v>441</v>
      </c>
      <c r="B96" s="4" t="s">
        <v>542</v>
      </c>
      <c r="C96" s="153">
        <v>50000</v>
      </c>
    </row>
    <row r="97" spans="1:3" ht="18" hidden="1" customHeight="1" x14ac:dyDescent="0.3">
      <c r="A97" s="4" t="s">
        <v>442</v>
      </c>
      <c r="B97" s="4" t="s">
        <v>106</v>
      </c>
      <c r="C97" s="153"/>
    </row>
    <row r="98" spans="1:3" ht="18" hidden="1" customHeight="1" x14ac:dyDescent="0.3">
      <c r="A98" s="4" t="s">
        <v>443</v>
      </c>
      <c r="B98" s="4" t="s">
        <v>106</v>
      </c>
      <c r="C98" s="153"/>
    </row>
    <row r="99" spans="1:3" ht="18" hidden="1" customHeight="1" x14ac:dyDescent="0.3">
      <c r="A99" s="4" t="s">
        <v>444</v>
      </c>
      <c r="B99" s="4" t="s">
        <v>106</v>
      </c>
      <c r="C99" s="153"/>
    </row>
    <row r="100" spans="1:3" ht="18" hidden="1" customHeight="1" x14ac:dyDescent="0.3">
      <c r="A100" s="9" t="s">
        <v>445</v>
      </c>
      <c r="B100" s="4" t="s">
        <v>106</v>
      </c>
      <c r="C100" s="153"/>
    </row>
    <row r="101" spans="1:3" ht="18" hidden="1" customHeight="1" x14ac:dyDescent="0.3">
      <c r="A101" s="9" t="s">
        <v>446</v>
      </c>
      <c r="B101" s="4" t="s">
        <v>106</v>
      </c>
      <c r="C101" s="153"/>
    </row>
    <row r="102" spans="1:3" ht="18" hidden="1" customHeight="1" x14ac:dyDescent="0.3">
      <c r="A102" s="9" t="s">
        <v>447</v>
      </c>
      <c r="B102" s="4" t="s">
        <v>106</v>
      </c>
      <c r="C102" s="153"/>
    </row>
    <row r="103" spans="1:3" ht="18" hidden="1" customHeight="1" x14ac:dyDescent="0.3">
      <c r="A103" s="9" t="s">
        <v>448</v>
      </c>
      <c r="B103" s="4" t="s">
        <v>106</v>
      </c>
      <c r="C103" s="153"/>
    </row>
    <row r="104" spans="1:3" ht="28.5" customHeight="1" x14ac:dyDescent="0.3">
      <c r="A104" s="5" t="s">
        <v>452</v>
      </c>
      <c r="B104" s="6" t="s">
        <v>542</v>
      </c>
      <c r="C104" s="152">
        <f>SUM(C94:C103)</f>
        <v>50000</v>
      </c>
    </row>
    <row r="105" spans="1:3" ht="18" hidden="1" customHeight="1" x14ac:dyDescent="0.3">
      <c r="A105" s="9" t="s">
        <v>439</v>
      </c>
      <c r="B105" s="4" t="s">
        <v>108</v>
      </c>
      <c r="C105" s="153"/>
    </row>
    <row r="106" spans="1:3" ht="18" customHeight="1" x14ac:dyDescent="0.3">
      <c r="A106" s="9" t="s">
        <v>440</v>
      </c>
      <c r="B106" s="4" t="s">
        <v>544</v>
      </c>
      <c r="C106" s="153">
        <v>1500000</v>
      </c>
    </row>
    <row r="107" spans="1:3" ht="18" customHeight="1" x14ac:dyDescent="0.3">
      <c r="A107" s="9" t="s">
        <v>441</v>
      </c>
      <c r="B107" s="4" t="s">
        <v>544</v>
      </c>
      <c r="C107" s="153"/>
    </row>
    <row r="108" spans="1:3" ht="18" customHeight="1" x14ac:dyDescent="0.3">
      <c r="A108" s="4" t="s">
        <v>442</v>
      </c>
      <c r="B108" s="4" t="s">
        <v>544</v>
      </c>
      <c r="C108" s="153"/>
    </row>
    <row r="109" spans="1:3" ht="18" hidden="1" customHeight="1" x14ac:dyDescent="0.3">
      <c r="A109" s="4" t="s">
        <v>443</v>
      </c>
      <c r="B109" s="4" t="s">
        <v>108</v>
      </c>
      <c r="C109" s="153"/>
    </row>
    <row r="110" spans="1:3" ht="18" hidden="1" customHeight="1" x14ac:dyDescent="0.3">
      <c r="A110" s="4" t="s">
        <v>444</v>
      </c>
      <c r="B110" s="4" t="s">
        <v>108</v>
      </c>
      <c r="C110" s="153"/>
    </row>
    <row r="111" spans="1:3" ht="18" hidden="1" customHeight="1" x14ac:dyDescent="0.3">
      <c r="A111" s="9" t="s">
        <v>445</v>
      </c>
      <c r="B111" s="4" t="s">
        <v>108</v>
      </c>
      <c r="C111" s="153"/>
    </row>
    <row r="112" spans="1:3" ht="18" hidden="1" customHeight="1" x14ac:dyDescent="0.3">
      <c r="A112" s="9" t="s">
        <v>450</v>
      </c>
      <c r="B112" s="4" t="s">
        <v>108</v>
      </c>
      <c r="C112" s="153"/>
    </row>
    <row r="113" spans="1:3" ht="18" hidden="1" customHeight="1" x14ac:dyDescent="0.3">
      <c r="A113" s="9" t="s">
        <v>447</v>
      </c>
      <c r="B113" s="4" t="s">
        <v>108</v>
      </c>
      <c r="C113" s="153"/>
    </row>
    <row r="114" spans="1:3" ht="18" hidden="1" customHeight="1" x14ac:dyDescent="0.3">
      <c r="A114" s="9" t="s">
        <v>448</v>
      </c>
      <c r="B114" s="4" t="s">
        <v>108</v>
      </c>
      <c r="C114" s="153"/>
    </row>
    <row r="115" spans="1:3" ht="18" customHeight="1" x14ac:dyDescent="0.3">
      <c r="A115" s="11" t="s">
        <v>453</v>
      </c>
      <c r="B115" s="6" t="s">
        <v>544</v>
      </c>
      <c r="C115" s="152">
        <f>SUM(C105:C114)</f>
        <v>1500000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&amp;R4. melléklet az ../2023.(...)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05F5-A000-4ED9-9B60-CF416C54F883}">
  <dimension ref="A1:C32"/>
  <sheetViews>
    <sheetView topLeftCell="A5" workbookViewId="0">
      <selection activeCell="A2" sqref="A2:C2"/>
    </sheetView>
  </sheetViews>
  <sheetFormatPr defaultRowHeight="21.75" customHeight="1" x14ac:dyDescent="0.3"/>
  <cols>
    <col min="1" max="1" width="67.33203125" customWidth="1"/>
    <col min="3" max="3" width="12.109375" customWidth="1"/>
  </cols>
  <sheetData>
    <row r="1" spans="1:3" ht="21.75" customHeight="1" x14ac:dyDescent="0.35">
      <c r="A1" s="211" t="s">
        <v>609</v>
      </c>
      <c r="B1" s="212"/>
      <c r="C1" s="212"/>
    </row>
    <row r="2" spans="1:3" ht="21.75" customHeight="1" x14ac:dyDescent="0.35">
      <c r="A2" s="214" t="s">
        <v>616</v>
      </c>
      <c r="B2" s="212"/>
      <c r="C2" s="212"/>
    </row>
    <row r="4" spans="1:3" ht="24.75" customHeight="1" x14ac:dyDescent="0.3">
      <c r="A4" s="86" t="s">
        <v>396</v>
      </c>
      <c r="B4" s="87" t="s">
        <v>170</v>
      </c>
      <c r="C4" s="81" t="s">
        <v>423</v>
      </c>
    </row>
    <row r="5" spans="1:3" ht="21.75" customHeight="1" x14ac:dyDescent="0.3">
      <c r="A5" s="88" t="s">
        <v>456</v>
      </c>
      <c r="B5" s="88" t="s">
        <v>51</v>
      </c>
      <c r="C5" s="157">
        <v>500000</v>
      </c>
    </row>
    <row r="6" spans="1:3" ht="21.75" customHeight="1" x14ac:dyDescent="0.3">
      <c r="A6" s="88" t="s">
        <v>457</v>
      </c>
      <c r="B6" s="88" t="s">
        <v>51</v>
      </c>
      <c r="C6" s="157"/>
    </row>
    <row r="7" spans="1:3" ht="21.75" customHeight="1" x14ac:dyDescent="0.3">
      <c r="A7" s="88" t="s">
        <v>458</v>
      </c>
      <c r="B7" s="88" t="s">
        <v>51</v>
      </c>
      <c r="C7" s="157">
        <v>2000000</v>
      </c>
    </row>
    <row r="8" spans="1:3" ht="21.75" customHeight="1" x14ac:dyDescent="0.3">
      <c r="A8" s="88" t="s">
        <v>459</v>
      </c>
      <c r="B8" s="88" t="s">
        <v>51</v>
      </c>
      <c r="C8" s="157"/>
    </row>
    <row r="9" spans="1:3" ht="21.75" customHeight="1" x14ac:dyDescent="0.3">
      <c r="A9" s="89" t="s">
        <v>50</v>
      </c>
      <c r="B9" s="90" t="s">
        <v>51</v>
      </c>
      <c r="C9" s="155">
        <f>SUM(C5:C8)</f>
        <v>2500000</v>
      </c>
    </row>
    <row r="10" spans="1:3" ht="21.75" customHeight="1" x14ac:dyDescent="0.3">
      <c r="A10" s="88" t="s">
        <v>460</v>
      </c>
      <c r="B10" s="91" t="s">
        <v>52</v>
      </c>
      <c r="C10" s="157">
        <v>6500000</v>
      </c>
    </row>
    <row r="11" spans="1:3" ht="24.75" customHeight="1" x14ac:dyDescent="0.3">
      <c r="A11" s="92" t="s">
        <v>461</v>
      </c>
      <c r="B11" s="92" t="s">
        <v>52</v>
      </c>
      <c r="C11" s="157">
        <v>6500000</v>
      </c>
    </row>
    <row r="12" spans="1:3" ht="25.5" customHeight="1" x14ac:dyDescent="0.3">
      <c r="A12" s="92" t="s">
        <v>462</v>
      </c>
      <c r="B12" s="92" t="s">
        <v>52</v>
      </c>
      <c r="C12" s="157"/>
    </row>
    <row r="13" spans="1:3" ht="21.75" customHeight="1" x14ac:dyDescent="0.3">
      <c r="A13" s="88" t="s">
        <v>55</v>
      </c>
      <c r="B13" s="91" t="s">
        <v>56</v>
      </c>
      <c r="C13" s="157"/>
    </row>
    <row r="14" spans="1:3" ht="21.75" customHeight="1" x14ac:dyDescent="0.3">
      <c r="A14" s="92" t="s">
        <v>463</v>
      </c>
      <c r="B14" s="92" t="s">
        <v>56</v>
      </c>
      <c r="C14" s="157"/>
    </row>
    <row r="15" spans="1:3" ht="21.75" customHeight="1" x14ac:dyDescent="0.3">
      <c r="A15" s="92" t="s">
        <v>464</v>
      </c>
      <c r="B15" s="92" t="s">
        <v>56</v>
      </c>
      <c r="C15" s="157"/>
    </row>
    <row r="16" spans="1:3" ht="21.75" hidden="1" customHeight="1" x14ac:dyDescent="0.3">
      <c r="A16" s="92"/>
      <c r="B16" s="92"/>
      <c r="C16" s="157"/>
    </row>
    <row r="17" spans="1:3" ht="21.75" hidden="1" customHeight="1" x14ac:dyDescent="0.3">
      <c r="A17" s="92"/>
      <c r="B17" s="92"/>
      <c r="C17" s="157"/>
    </row>
    <row r="18" spans="1:3" ht="21.75" customHeight="1" x14ac:dyDescent="0.3">
      <c r="A18" s="88" t="s">
        <v>465</v>
      </c>
      <c r="B18" s="91" t="s">
        <v>58</v>
      </c>
      <c r="C18" s="157"/>
    </row>
    <row r="19" spans="1:3" ht="21.75" hidden="1" customHeight="1" x14ac:dyDescent="0.3">
      <c r="A19" s="88"/>
      <c r="B19" s="88"/>
      <c r="C19" s="157"/>
    </row>
    <row r="20" spans="1:3" ht="21.75" hidden="1" customHeight="1" x14ac:dyDescent="0.3">
      <c r="A20" s="92"/>
      <c r="B20" s="92"/>
      <c r="C20" s="157"/>
    </row>
    <row r="21" spans="1:3" ht="21.75" customHeight="1" x14ac:dyDescent="0.3">
      <c r="A21" s="89" t="s">
        <v>59</v>
      </c>
      <c r="B21" s="90" t="s">
        <v>60</v>
      </c>
      <c r="C21" s="155">
        <f>C10+C13</f>
        <v>6500000</v>
      </c>
    </row>
    <row r="22" spans="1:3" ht="21.75" customHeight="1" x14ac:dyDescent="0.3">
      <c r="A22" s="89" t="s">
        <v>61</v>
      </c>
      <c r="B22" s="89" t="s">
        <v>62</v>
      </c>
      <c r="C22" s="155"/>
    </row>
    <row r="23" spans="1:3" ht="18.75" customHeight="1" x14ac:dyDescent="0.3">
      <c r="A23" s="88" t="s">
        <v>466</v>
      </c>
      <c r="B23" s="88" t="s">
        <v>62</v>
      </c>
      <c r="C23" s="157">
        <v>50000</v>
      </c>
    </row>
    <row r="24" spans="1:3" ht="18.75" customHeight="1" x14ac:dyDescent="0.3">
      <c r="A24" s="88" t="s">
        <v>467</v>
      </c>
      <c r="B24" s="88" t="s">
        <v>62</v>
      </c>
      <c r="C24" s="157"/>
    </row>
    <row r="25" spans="1:3" ht="18.75" customHeight="1" x14ac:dyDescent="0.3">
      <c r="A25" s="88" t="s">
        <v>468</v>
      </c>
      <c r="B25" s="88" t="s">
        <v>62</v>
      </c>
      <c r="C25" s="157"/>
    </row>
    <row r="26" spans="1:3" ht="18.75" customHeight="1" x14ac:dyDescent="0.3">
      <c r="A26" s="88" t="s">
        <v>469</v>
      </c>
      <c r="B26" s="88" t="s">
        <v>62</v>
      </c>
      <c r="C26" s="157"/>
    </row>
    <row r="27" spans="1:3" ht="18.75" customHeight="1" x14ac:dyDescent="0.3">
      <c r="A27" s="88" t="s">
        <v>470</v>
      </c>
      <c r="B27" s="88" t="s">
        <v>62</v>
      </c>
      <c r="C27" s="157"/>
    </row>
    <row r="28" spans="1:3" ht="18.75" customHeight="1" x14ac:dyDescent="0.3">
      <c r="A28" s="88" t="s">
        <v>471</v>
      </c>
      <c r="B28" s="88" t="s">
        <v>62</v>
      </c>
      <c r="C28" s="157"/>
    </row>
    <row r="29" spans="1:3" ht="18.75" customHeight="1" x14ac:dyDescent="0.3">
      <c r="A29" s="88" t="s">
        <v>472</v>
      </c>
      <c r="B29" s="88" t="s">
        <v>62</v>
      </c>
      <c r="C29" s="157"/>
    </row>
    <row r="30" spans="1:3" ht="24.75" customHeight="1" x14ac:dyDescent="0.3">
      <c r="A30" s="88" t="s">
        <v>473</v>
      </c>
      <c r="B30" s="88" t="s">
        <v>62</v>
      </c>
      <c r="C30" s="157"/>
    </row>
    <row r="31" spans="1:3" ht="18.75" customHeight="1" x14ac:dyDescent="0.3">
      <c r="A31" s="88" t="s">
        <v>474</v>
      </c>
      <c r="B31" s="88" t="s">
        <v>62</v>
      </c>
      <c r="C31" s="157"/>
    </row>
    <row r="32" spans="1:3" ht="21.75" customHeight="1" x14ac:dyDescent="0.3">
      <c r="A32" s="89" t="s">
        <v>61</v>
      </c>
      <c r="B32" s="90" t="s">
        <v>62</v>
      </c>
      <c r="C32" s="155">
        <f>SUM(C23:C31)</f>
        <v>50000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&amp;R5. melléklet az ../2023.(...)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2386-EE79-41DF-826B-93F7806D4D6F}">
  <dimension ref="A1:B32"/>
  <sheetViews>
    <sheetView topLeftCell="A11" workbookViewId="0">
      <selection activeCell="B21" sqref="B21"/>
    </sheetView>
  </sheetViews>
  <sheetFormatPr defaultRowHeight="24.75" customHeight="1" x14ac:dyDescent="0.3"/>
  <cols>
    <col min="1" max="1" width="65.88671875" customWidth="1"/>
    <col min="2" max="2" width="23.109375" customWidth="1"/>
  </cols>
  <sheetData>
    <row r="1" spans="1:2" ht="24.75" customHeight="1" x14ac:dyDescent="0.35">
      <c r="A1" s="211" t="s">
        <v>605</v>
      </c>
      <c r="B1" s="212"/>
    </row>
    <row r="2" spans="1:2" ht="24.75" customHeight="1" x14ac:dyDescent="0.35">
      <c r="A2" s="214" t="s">
        <v>475</v>
      </c>
      <c r="B2" s="221"/>
    </row>
    <row r="3" spans="1:2" ht="24.75" customHeight="1" x14ac:dyDescent="0.3">
      <c r="B3" s="93"/>
    </row>
    <row r="4" spans="1:2" ht="24.75" customHeight="1" x14ac:dyDescent="0.3">
      <c r="B4" s="93"/>
    </row>
    <row r="5" spans="1:2" ht="42.75" customHeight="1" x14ac:dyDescent="0.3">
      <c r="A5" s="94" t="s">
        <v>476</v>
      </c>
      <c r="B5" s="95" t="s">
        <v>477</v>
      </c>
    </row>
    <row r="6" spans="1:2" ht="24.75" hidden="1" customHeight="1" x14ac:dyDescent="0.3">
      <c r="A6" s="96" t="s">
        <v>478</v>
      </c>
      <c r="B6" s="97"/>
    </row>
    <row r="7" spans="1:2" ht="24.75" hidden="1" customHeight="1" x14ac:dyDescent="0.3">
      <c r="A7" s="96" t="s">
        <v>479</v>
      </c>
      <c r="B7" s="97"/>
    </row>
    <row r="8" spans="1:2" ht="24.75" hidden="1" customHeight="1" x14ac:dyDescent="0.3">
      <c r="A8" s="96" t="s">
        <v>480</v>
      </c>
      <c r="B8" s="97"/>
    </row>
    <row r="9" spans="1:2" ht="24.75" hidden="1" customHeight="1" x14ac:dyDescent="0.3">
      <c r="A9" s="96" t="s">
        <v>481</v>
      </c>
      <c r="B9" s="97"/>
    </row>
    <row r="10" spans="1:2" ht="24.75" customHeight="1" x14ac:dyDescent="0.3">
      <c r="A10" s="94" t="s">
        <v>482</v>
      </c>
      <c r="B10" s="98"/>
    </row>
    <row r="11" spans="1:2" ht="24.75" customHeight="1" x14ac:dyDescent="0.3">
      <c r="A11" s="96" t="s">
        <v>483</v>
      </c>
      <c r="B11" s="97"/>
    </row>
    <row r="12" spans="1:2" ht="24.75" customHeight="1" x14ac:dyDescent="0.3">
      <c r="A12" s="96" t="s">
        <v>484</v>
      </c>
      <c r="B12" s="97"/>
    </row>
    <row r="13" spans="1:2" ht="21" customHeight="1" x14ac:dyDescent="0.3">
      <c r="A13" s="96" t="s">
        <v>485</v>
      </c>
      <c r="B13" s="97"/>
    </row>
    <row r="14" spans="1:2" ht="21" customHeight="1" x14ac:dyDescent="0.3">
      <c r="A14" s="96" t="s">
        <v>486</v>
      </c>
      <c r="B14" s="97"/>
    </row>
    <row r="15" spans="1:2" ht="21" customHeight="1" x14ac:dyDescent="0.3">
      <c r="A15" s="96" t="s">
        <v>487</v>
      </c>
      <c r="B15" s="97">
        <v>1.75</v>
      </c>
    </row>
    <row r="16" spans="1:2" ht="21" customHeight="1" x14ac:dyDescent="0.3">
      <c r="A16" s="96" t="s">
        <v>488</v>
      </c>
      <c r="B16" s="97">
        <v>1</v>
      </c>
    </row>
    <row r="17" spans="1:2" ht="21" customHeight="1" x14ac:dyDescent="0.3">
      <c r="A17" s="96" t="s">
        <v>489</v>
      </c>
      <c r="B17" s="97"/>
    </row>
    <row r="18" spans="1:2" ht="24.75" customHeight="1" x14ac:dyDescent="0.3">
      <c r="A18" s="94" t="s">
        <v>490</v>
      </c>
      <c r="B18" s="98">
        <f>SUM(B11:B17)</f>
        <v>2.75</v>
      </c>
    </row>
    <row r="19" spans="1:2" ht="41.25" customHeight="1" x14ac:dyDescent="0.3">
      <c r="A19" s="96" t="s">
        <v>491</v>
      </c>
      <c r="B19" s="97">
        <v>0.75</v>
      </c>
    </row>
    <row r="20" spans="1:2" ht="18.75" customHeight="1" x14ac:dyDescent="0.3">
      <c r="A20" s="96" t="s">
        <v>492</v>
      </c>
      <c r="B20" s="97"/>
    </row>
    <row r="21" spans="1:2" ht="18.75" customHeight="1" x14ac:dyDescent="0.3">
      <c r="A21" s="96" t="s">
        <v>493</v>
      </c>
      <c r="B21" s="97">
        <v>1</v>
      </c>
    </row>
    <row r="22" spans="1:2" ht="24.75" customHeight="1" x14ac:dyDescent="0.3">
      <c r="A22" s="94" t="s">
        <v>494</v>
      </c>
      <c r="B22" s="98">
        <f>SUM(B19:B21)</f>
        <v>1.75</v>
      </c>
    </row>
    <row r="23" spans="1:2" ht="24.75" customHeight="1" x14ac:dyDescent="0.3">
      <c r="A23" s="96" t="s">
        <v>495</v>
      </c>
      <c r="B23" s="98"/>
    </row>
    <row r="24" spans="1:2" ht="24.75" customHeight="1" x14ac:dyDescent="0.3">
      <c r="A24" s="96" t="s">
        <v>496</v>
      </c>
      <c r="B24" s="98"/>
    </row>
    <row r="25" spans="1:2" ht="24.75" customHeight="1" x14ac:dyDescent="0.3">
      <c r="A25" s="96" t="s">
        <v>497</v>
      </c>
      <c r="B25" s="98"/>
    </row>
    <row r="26" spans="1:2" ht="24.75" customHeight="1" x14ac:dyDescent="0.3">
      <c r="A26" s="94" t="s">
        <v>498</v>
      </c>
      <c r="B26" s="98"/>
    </row>
    <row r="27" spans="1:2" ht="24.75" customHeight="1" x14ac:dyDescent="0.3">
      <c r="A27" s="94" t="s">
        <v>499</v>
      </c>
      <c r="B27" s="99"/>
    </row>
    <row r="28" spans="1:2" ht="24.75" customHeight="1" x14ac:dyDescent="0.3">
      <c r="A28" s="96" t="s">
        <v>500</v>
      </c>
      <c r="B28" s="97"/>
    </row>
    <row r="29" spans="1:2" ht="24.75" customHeight="1" x14ac:dyDescent="0.3">
      <c r="A29" s="96" t="s">
        <v>501</v>
      </c>
      <c r="B29" s="97"/>
    </row>
    <row r="30" spans="1:2" ht="24.75" customHeight="1" x14ac:dyDescent="0.3">
      <c r="A30" s="96" t="s">
        <v>502</v>
      </c>
      <c r="B30" s="97"/>
    </row>
    <row r="31" spans="1:2" ht="24.75" customHeight="1" x14ac:dyDescent="0.3">
      <c r="A31" s="96" t="s">
        <v>503</v>
      </c>
      <c r="B31" s="97"/>
    </row>
    <row r="32" spans="1:2" ht="24.75" customHeight="1" x14ac:dyDescent="0.3">
      <c r="A32" s="94" t="s">
        <v>504</v>
      </c>
      <c r="B32" s="98">
        <f>B18+B22</f>
        <v>4.5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&amp;R9. melléklet az ../2023. (...)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ADD7-9D60-4F3A-8A5B-88025BF86766}">
  <dimension ref="A1:C40"/>
  <sheetViews>
    <sheetView topLeftCell="A23" workbookViewId="0">
      <selection activeCell="C31" sqref="C31"/>
    </sheetView>
  </sheetViews>
  <sheetFormatPr defaultRowHeight="27.75" customHeight="1" x14ac:dyDescent="0.3"/>
  <cols>
    <col min="1" max="1" width="71" customWidth="1"/>
    <col min="3" max="3" width="19" customWidth="1"/>
  </cols>
  <sheetData>
    <row r="1" spans="1:3" ht="42" customHeight="1" x14ac:dyDescent="0.35">
      <c r="A1" s="211" t="s">
        <v>622</v>
      </c>
      <c r="B1" s="212"/>
      <c r="C1" s="212"/>
    </row>
    <row r="2" spans="1:3" ht="38.25" customHeight="1" x14ac:dyDescent="0.35">
      <c r="A2" s="214" t="s">
        <v>621</v>
      </c>
      <c r="B2" s="214"/>
      <c r="C2" s="214"/>
    </row>
    <row r="3" spans="1:3" ht="27.75" customHeight="1" x14ac:dyDescent="0.35">
      <c r="A3" s="100"/>
      <c r="B3" s="101"/>
      <c r="C3" s="101"/>
    </row>
    <row r="4" spans="1:3" ht="27.75" customHeight="1" x14ac:dyDescent="0.3">
      <c r="A4" s="12"/>
    </row>
    <row r="5" spans="1:3" ht="27.75" customHeight="1" x14ac:dyDescent="0.3">
      <c r="A5" s="102" t="s">
        <v>396</v>
      </c>
      <c r="B5" s="103" t="s">
        <v>170</v>
      </c>
      <c r="C5" s="104" t="s">
        <v>423</v>
      </c>
    </row>
    <row r="6" spans="1:3" ht="22.5" customHeight="1" x14ac:dyDescent="0.3">
      <c r="A6" s="105" t="s">
        <v>505</v>
      </c>
      <c r="B6" s="5" t="s">
        <v>257</v>
      </c>
      <c r="C6" s="208">
        <v>0</v>
      </c>
    </row>
    <row r="7" spans="1:3" ht="22.5" hidden="1" customHeight="1" x14ac:dyDescent="0.3">
      <c r="A7" s="106" t="s">
        <v>506</v>
      </c>
      <c r="B7" s="3" t="s">
        <v>261</v>
      </c>
      <c r="C7" s="84"/>
    </row>
    <row r="8" spans="1:3" ht="22.5" hidden="1" customHeight="1" x14ac:dyDescent="0.3">
      <c r="A8" s="106" t="s">
        <v>507</v>
      </c>
      <c r="B8" s="3" t="s">
        <v>261</v>
      </c>
      <c r="C8" s="84"/>
    </row>
    <row r="9" spans="1:3" ht="22.5" hidden="1" customHeight="1" x14ac:dyDescent="0.3">
      <c r="A9" s="106" t="s">
        <v>508</v>
      </c>
      <c r="B9" s="3" t="s">
        <v>261</v>
      </c>
      <c r="C9" s="84"/>
    </row>
    <row r="10" spans="1:3" ht="22.5" hidden="1" customHeight="1" x14ac:dyDescent="0.3">
      <c r="A10" s="106" t="s">
        <v>509</v>
      </c>
      <c r="B10" s="3" t="s">
        <v>261</v>
      </c>
      <c r="C10" s="84"/>
    </row>
    <row r="11" spans="1:3" ht="22.5" hidden="1" customHeight="1" x14ac:dyDescent="0.3">
      <c r="A11" s="9" t="s">
        <v>510</v>
      </c>
      <c r="B11" s="3" t="s">
        <v>261</v>
      </c>
      <c r="C11" s="84">
        <v>0</v>
      </c>
    </row>
    <row r="12" spans="1:3" ht="22.5" hidden="1" customHeight="1" x14ac:dyDescent="0.3">
      <c r="A12" s="9" t="s">
        <v>511</v>
      </c>
      <c r="B12" s="3" t="s">
        <v>261</v>
      </c>
      <c r="C12" s="84">
        <v>0</v>
      </c>
    </row>
    <row r="13" spans="1:3" ht="22.5" customHeight="1" x14ac:dyDescent="0.3">
      <c r="A13" s="11" t="s">
        <v>512</v>
      </c>
      <c r="B13" s="107" t="s">
        <v>261</v>
      </c>
      <c r="C13" s="209">
        <f>SUM(C7:C12)</f>
        <v>0</v>
      </c>
    </row>
    <row r="14" spans="1:3" ht="22.5" hidden="1" customHeight="1" x14ac:dyDescent="0.3">
      <c r="A14" s="106" t="s">
        <v>513</v>
      </c>
      <c r="B14" s="3" t="s">
        <v>263</v>
      </c>
      <c r="C14" s="84">
        <v>0</v>
      </c>
    </row>
    <row r="15" spans="1:3" ht="22.5" customHeight="1" x14ac:dyDescent="0.3">
      <c r="A15" s="108" t="s">
        <v>514</v>
      </c>
      <c r="B15" s="107" t="s">
        <v>263</v>
      </c>
      <c r="C15" s="209">
        <f>SUM(C14)</f>
        <v>0</v>
      </c>
    </row>
    <row r="16" spans="1:3" ht="22.5" hidden="1" customHeight="1" x14ac:dyDescent="0.3">
      <c r="A16" s="106" t="s">
        <v>515</v>
      </c>
      <c r="B16" s="3" t="s">
        <v>265</v>
      </c>
      <c r="C16" s="84"/>
    </row>
    <row r="17" spans="1:3" ht="22.5" hidden="1" customHeight="1" x14ac:dyDescent="0.3">
      <c r="A17" s="106" t="s">
        <v>516</v>
      </c>
      <c r="B17" s="3" t="s">
        <v>265</v>
      </c>
      <c r="C17" s="84"/>
    </row>
    <row r="18" spans="1:3" ht="22.5" hidden="1" customHeight="1" x14ac:dyDescent="0.3">
      <c r="A18" s="9" t="s">
        <v>517</v>
      </c>
      <c r="B18" s="3" t="s">
        <v>265</v>
      </c>
      <c r="C18" s="84"/>
    </row>
    <row r="19" spans="1:3" ht="22.5" hidden="1" customHeight="1" x14ac:dyDescent="0.3">
      <c r="A19" s="9" t="s">
        <v>518</v>
      </c>
      <c r="B19" s="3" t="s">
        <v>265</v>
      </c>
      <c r="C19" s="84"/>
    </row>
    <row r="20" spans="1:3" ht="22.5" hidden="1" customHeight="1" x14ac:dyDescent="0.3">
      <c r="A20" s="9" t="s">
        <v>519</v>
      </c>
      <c r="B20" s="3" t="s">
        <v>265</v>
      </c>
      <c r="C20" s="84">
        <v>0</v>
      </c>
    </row>
    <row r="21" spans="1:3" ht="22.5" hidden="1" customHeight="1" x14ac:dyDescent="0.3">
      <c r="A21" s="109" t="s">
        <v>520</v>
      </c>
      <c r="B21" s="3" t="s">
        <v>265</v>
      </c>
      <c r="C21" s="84"/>
    </row>
    <row r="22" spans="1:3" ht="22.5" customHeight="1" x14ac:dyDescent="0.3">
      <c r="A22" s="110" t="s">
        <v>521</v>
      </c>
      <c r="B22" s="107" t="s">
        <v>265</v>
      </c>
      <c r="C22" s="209">
        <f>SUM(C16:C21)</f>
        <v>0</v>
      </c>
    </row>
    <row r="23" spans="1:3" ht="18.75" customHeight="1" x14ac:dyDescent="0.3">
      <c r="A23" s="106" t="s">
        <v>522</v>
      </c>
      <c r="B23" s="3" t="s">
        <v>267</v>
      </c>
      <c r="C23" s="84"/>
    </row>
    <row r="24" spans="1:3" ht="18.75" customHeight="1" x14ac:dyDescent="0.3">
      <c r="A24" s="106" t="s">
        <v>523</v>
      </c>
      <c r="B24" s="3" t="s">
        <v>255</v>
      </c>
      <c r="C24" s="84"/>
    </row>
    <row r="25" spans="1:3" ht="18.75" customHeight="1" x14ac:dyDescent="0.3">
      <c r="A25" s="106" t="s">
        <v>524</v>
      </c>
      <c r="B25" s="3" t="s">
        <v>257</v>
      </c>
      <c r="C25" s="84"/>
    </row>
    <row r="26" spans="1:3" ht="18.75" customHeight="1" x14ac:dyDescent="0.3">
      <c r="A26" s="106" t="s">
        <v>525</v>
      </c>
      <c r="B26" s="3" t="s">
        <v>259</v>
      </c>
      <c r="C26" s="84"/>
    </row>
    <row r="27" spans="1:3" ht="18.75" customHeight="1" x14ac:dyDescent="0.3">
      <c r="A27" s="106" t="s">
        <v>526</v>
      </c>
      <c r="B27" s="3" t="s">
        <v>261</v>
      </c>
      <c r="C27" s="84"/>
    </row>
    <row r="28" spans="1:3" ht="18.75" customHeight="1" x14ac:dyDescent="0.3">
      <c r="A28" s="9" t="s">
        <v>527</v>
      </c>
      <c r="B28" s="3" t="s">
        <v>263</v>
      </c>
      <c r="C28" s="84"/>
    </row>
    <row r="29" spans="1:3" ht="18.75" customHeight="1" x14ac:dyDescent="0.3">
      <c r="A29" s="9" t="s">
        <v>528</v>
      </c>
      <c r="B29" s="3" t="s">
        <v>265</v>
      </c>
      <c r="C29" s="84"/>
    </row>
    <row r="30" spans="1:3" ht="18.75" customHeight="1" x14ac:dyDescent="0.3">
      <c r="A30" s="9" t="s">
        <v>529</v>
      </c>
      <c r="B30" s="3" t="s">
        <v>267</v>
      </c>
      <c r="C30" s="84"/>
    </row>
    <row r="31" spans="1:3" ht="18.75" customHeight="1" x14ac:dyDescent="0.3">
      <c r="A31" s="9" t="s">
        <v>530</v>
      </c>
      <c r="B31" s="3" t="s">
        <v>269</v>
      </c>
      <c r="C31" s="84"/>
    </row>
    <row r="32" spans="1:3" ht="18.75" customHeight="1" x14ac:dyDescent="0.3">
      <c r="A32" s="9" t="s">
        <v>531</v>
      </c>
      <c r="B32" s="3" t="s">
        <v>269</v>
      </c>
      <c r="C32" s="84">
        <v>950000</v>
      </c>
    </row>
    <row r="33" spans="1:3" ht="27.75" hidden="1" customHeight="1" x14ac:dyDescent="0.3">
      <c r="A33" s="9"/>
      <c r="B33" s="3"/>
      <c r="C33" s="84"/>
    </row>
    <row r="34" spans="1:3" ht="27.75" hidden="1" customHeight="1" x14ac:dyDescent="0.3">
      <c r="A34" s="9"/>
      <c r="B34" s="3"/>
      <c r="C34" s="84"/>
    </row>
    <row r="35" spans="1:3" ht="27.75" hidden="1" customHeight="1" x14ac:dyDescent="0.3">
      <c r="A35" s="9"/>
      <c r="B35" s="3"/>
      <c r="C35" s="84"/>
    </row>
    <row r="36" spans="1:3" ht="27.75" hidden="1" customHeight="1" x14ac:dyDescent="0.3">
      <c r="A36" s="9"/>
      <c r="B36" s="3"/>
      <c r="C36" s="84"/>
    </row>
    <row r="37" spans="1:3" ht="27.75" hidden="1" customHeight="1" x14ac:dyDescent="0.3">
      <c r="A37" s="9"/>
      <c r="B37" s="3"/>
      <c r="C37" s="84"/>
    </row>
    <row r="38" spans="1:3" ht="27.75" hidden="1" customHeight="1" x14ac:dyDescent="0.3">
      <c r="A38" s="9"/>
      <c r="B38" s="3"/>
      <c r="C38" s="84"/>
    </row>
    <row r="39" spans="1:3" ht="27.75" customHeight="1" x14ac:dyDescent="0.3">
      <c r="A39" s="110" t="s">
        <v>532</v>
      </c>
      <c r="B39" s="107" t="s">
        <v>269</v>
      </c>
      <c r="C39" s="209">
        <f>SUM(C26:C38)</f>
        <v>950000</v>
      </c>
    </row>
    <row r="40" spans="1:3" ht="27.75" customHeight="1" x14ac:dyDescent="0.3">
      <c r="A40" s="111" t="s">
        <v>270</v>
      </c>
      <c r="B40" s="112" t="s">
        <v>271</v>
      </c>
      <c r="C40" s="210">
        <f>SUM(C25,C39)</f>
        <v>950000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&amp;R8. melléklet az ../2023. 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CB36-2A5E-4883-A323-125C794E0555}">
  <dimension ref="A1:C107"/>
  <sheetViews>
    <sheetView tabSelected="1" topLeftCell="A85" workbookViewId="0">
      <selection activeCell="C97" sqref="C97"/>
    </sheetView>
  </sheetViews>
  <sheetFormatPr defaultRowHeight="30" customHeight="1" x14ac:dyDescent="0.3"/>
  <cols>
    <col min="1" max="1" width="73.109375" customWidth="1"/>
    <col min="3" max="3" width="14.109375" customWidth="1"/>
  </cols>
  <sheetData>
    <row r="1" spans="1:3" ht="30" customHeight="1" x14ac:dyDescent="0.35">
      <c r="A1" s="211" t="s">
        <v>623</v>
      </c>
      <c r="B1" s="211"/>
      <c r="C1" s="211"/>
    </row>
    <row r="2" spans="1:3" ht="30" customHeight="1" x14ac:dyDescent="0.35">
      <c r="A2" s="214" t="s">
        <v>624</v>
      </c>
      <c r="B2" s="212"/>
      <c r="C2" s="212"/>
    </row>
    <row r="3" spans="1:3" ht="30" customHeight="1" x14ac:dyDescent="0.35">
      <c r="A3" s="79"/>
      <c r="B3" s="39"/>
      <c r="C3" s="39"/>
    </row>
    <row r="4" spans="1:3" ht="30" customHeight="1" x14ac:dyDescent="0.3">
      <c r="A4" s="116" t="s">
        <v>168</v>
      </c>
    </row>
    <row r="5" spans="1:3" ht="25.5" customHeight="1" x14ac:dyDescent="0.3">
      <c r="A5" s="117" t="s">
        <v>396</v>
      </c>
      <c r="B5" s="118" t="s">
        <v>170</v>
      </c>
      <c r="C5" s="117" t="s">
        <v>423</v>
      </c>
    </row>
    <row r="6" spans="1:3" ht="26.25" customHeight="1" x14ac:dyDescent="0.3">
      <c r="A6" s="110" t="s">
        <v>278</v>
      </c>
      <c r="B6" s="6" t="s">
        <v>279</v>
      </c>
      <c r="C6" s="123"/>
    </row>
    <row r="7" spans="1:3" ht="16.5" hidden="1" customHeight="1" x14ac:dyDescent="0.3">
      <c r="A7" s="9" t="s">
        <v>547</v>
      </c>
      <c r="B7" s="3" t="s">
        <v>281</v>
      </c>
      <c r="C7" s="123"/>
    </row>
    <row r="8" spans="1:3" ht="16.5" hidden="1" customHeight="1" x14ac:dyDescent="0.3">
      <c r="A8" s="9" t="s">
        <v>548</v>
      </c>
      <c r="B8" s="3" t="s">
        <v>281</v>
      </c>
      <c r="C8" s="123"/>
    </row>
    <row r="9" spans="1:3" ht="16.5" hidden="1" customHeight="1" x14ac:dyDescent="0.3">
      <c r="A9" s="9" t="s">
        <v>549</v>
      </c>
      <c r="B9" s="3" t="s">
        <v>281</v>
      </c>
      <c r="C9" s="123"/>
    </row>
    <row r="10" spans="1:3" ht="16.5" hidden="1" customHeight="1" x14ac:dyDescent="0.3">
      <c r="A10" s="9" t="s">
        <v>550</v>
      </c>
      <c r="B10" s="3" t="s">
        <v>281</v>
      </c>
      <c r="C10" s="123"/>
    </row>
    <row r="11" spans="1:3" ht="16.5" hidden="1" customHeight="1" x14ac:dyDescent="0.3">
      <c r="A11" s="9" t="s">
        <v>551</v>
      </c>
      <c r="B11" s="3" t="s">
        <v>281</v>
      </c>
      <c r="C11" s="123"/>
    </row>
    <row r="12" spans="1:3" ht="16.5" hidden="1" customHeight="1" x14ac:dyDescent="0.3">
      <c r="A12" s="9" t="s">
        <v>552</v>
      </c>
      <c r="B12" s="3" t="s">
        <v>281</v>
      </c>
      <c r="C12" s="123"/>
    </row>
    <row r="13" spans="1:3" ht="16.5" hidden="1" customHeight="1" x14ac:dyDescent="0.3">
      <c r="A13" s="9" t="s">
        <v>553</v>
      </c>
      <c r="B13" s="3" t="s">
        <v>281</v>
      </c>
      <c r="C13" s="123"/>
    </row>
    <row r="14" spans="1:3" ht="16.5" hidden="1" customHeight="1" x14ac:dyDescent="0.3">
      <c r="A14" s="9" t="s">
        <v>554</v>
      </c>
      <c r="B14" s="3" t="s">
        <v>281</v>
      </c>
      <c r="C14" s="123"/>
    </row>
    <row r="15" spans="1:3" ht="16.5" hidden="1" customHeight="1" x14ac:dyDescent="0.3">
      <c r="A15" s="9" t="s">
        <v>555</v>
      </c>
      <c r="B15" s="3" t="s">
        <v>281</v>
      </c>
      <c r="C15" s="123"/>
    </row>
    <row r="16" spans="1:3" ht="16.5" hidden="1" customHeight="1" x14ac:dyDescent="0.3">
      <c r="A16" s="9" t="s">
        <v>556</v>
      </c>
      <c r="B16" s="3" t="s">
        <v>281</v>
      </c>
      <c r="C16" s="123"/>
    </row>
    <row r="17" spans="1:3" ht="27" customHeight="1" x14ac:dyDescent="0.3">
      <c r="A17" s="110" t="s">
        <v>557</v>
      </c>
      <c r="B17" s="6" t="s">
        <v>281</v>
      </c>
      <c r="C17" s="123"/>
    </row>
    <row r="18" spans="1:3" ht="16.5" customHeight="1" x14ac:dyDescent="0.3">
      <c r="A18" s="9" t="s">
        <v>547</v>
      </c>
      <c r="B18" s="3" t="s">
        <v>285</v>
      </c>
      <c r="C18" s="84">
        <v>100000</v>
      </c>
    </row>
    <row r="19" spans="1:3" ht="16.5" customHeight="1" x14ac:dyDescent="0.3">
      <c r="A19" s="9" t="s">
        <v>548</v>
      </c>
      <c r="B19" s="3" t="s">
        <v>285</v>
      </c>
      <c r="C19" s="123"/>
    </row>
    <row r="20" spans="1:3" ht="22.5" customHeight="1" x14ac:dyDescent="0.3">
      <c r="A20" s="9" t="s">
        <v>549</v>
      </c>
      <c r="B20" s="3" t="s">
        <v>285</v>
      </c>
      <c r="C20" s="123"/>
    </row>
    <row r="21" spans="1:3" ht="16.5" customHeight="1" x14ac:dyDescent="0.3">
      <c r="A21" s="9" t="s">
        <v>550</v>
      </c>
      <c r="B21" s="3" t="s">
        <v>285</v>
      </c>
      <c r="C21" s="123"/>
    </row>
    <row r="22" spans="1:3" ht="16.5" customHeight="1" x14ac:dyDescent="0.3">
      <c r="A22" s="9" t="s">
        <v>551</v>
      </c>
      <c r="B22" s="3" t="s">
        <v>285</v>
      </c>
      <c r="C22" s="123"/>
    </row>
    <row r="23" spans="1:3" ht="16.5" customHeight="1" x14ac:dyDescent="0.3">
      <c r="A23" s="9" t="s">
        <v>552</v>
      </c>
      <c r="B23" s="3" t="s">
        <v>285</v>
      </c>
      <c r="C23" s="123"/>
    </row>
    <row r="24" spans="1:3" ht="16.5" customHeight="1" x14ac:dyDescent="0.3">
      <c r="A24" s="9" t="s">
        <v>553</v>
      </c>
      <c r="B24" s="3" t="s">
        <v>285</v>
      </c>
      <c r="C24" s="84">
        <v>591000</v>
      </c>
    </row>
    <row r="25" spans="1:3" ht="16.5" customHeight="1" x14ac:dyDescent="0.3">
      <c r="A25" s="9" t="s">
        <v>554</v>
      </c>
      <c r="B25" s="3" t="s">
        <v>285</v>
      </c>
      <c r="C25" s="122">
        <v>2412000</v>
      </c>
    </row>
    <row r="26" spans="1:3" ht="16.5" customHeight="1" x14ac:dyDescent="0.3">
      <c r="A26" s="9" t="s">
        <v>555</v>
      </c>
      <c r="B26" s="3" t="s">
        <v>285</v>
      </c>
      <c r="C26" s="123"/>
    </row>
    <row r="27" spans="1:3" ht="16.5" customHeight="1" x14ac:dyDescent="0.3">
      <c r="A27" s="9" t="s">
        <v>556</v>
      </c>
      <c r="B27" s="3" t="s">
        <v>285</v>
      </c>
      <c r="C27" s="123"/>
    </row>
    <row r="28" spans="1:3" ht="26.25" customHeight="1" x14ac:dyDescent="0.3">
      <c r="A28" s="119" t="s">
        <v>284</v>
      </c>
      <c r="B28" s="120" t="s">
        <v>285</v>
      </c>
      <c r="C28" s="124">
        <f>SUM(C18:C27)</f>
        <v>3103000</v>
      </c>
    </row>
    <row r="29" spans="1:3" ht="18" hidden="1" customHeight="1" x14ac:dyDescent="0.3">
      <c r="A29" s="9" t="s">
        <v>558</v>
      </c>
      <c r="B29" s="4" t="s">
        <v>289</v>
      </c>
      <c r="C29" s="123"/>
    </row>
    <row r="30" spans="1:3" ht="18" hidden="1" customHeight="1" x14ac:dyDescent="0.3">
      <c r="A30" s="9" t="s">
        <v>559</v>
      </c>
      <c r="B30" s="4" t="s">
        <v>289</v>
      </c>
      <c r="C30" s="123"/>
    </row>
    <row r="31" spans="1:3" ht="18" hidden="1" customHeight="1" x14ac:dyDescent="0.3">
      <c r="A31" s="9" t="s">
        <v>560</v>
      </c>
      <c r="B31" s="4" t="s">
        <v>289</v>
      </c>
      <c r="C31" s="123"/>
    </row>
    <row r="32" spans="1:3" ht="18" hidden="1" customHeight="1" x14ac:dyDescent="0.3">
      <c r="A32" s="4" t="s">
        <v>561</v>
      </c>
      <c r="B32" s="4" t="s">
        <v>289</v>
      </c>
      <c r="C32" s="123"/>
    </row>
    <row r="33" spans="1:3" ht="18" hidden="1" customHeight="1" x14ac:dyDescent="0.3">
      <c r="A33" s="4" t="s">
        <v>562</v>
      </c>
      <c r="B33" s="4" t="s">
        <v>289</v>
      </c>
      <c r="C33" s="123"/>
    </row>
    <row r="34" spans="1:3" ht="18" hidden="1" customHeight="1" x14ac:dyDescent="0.3">
      <c r="A34" s="4" t="s">
        <v>563</v>
      </c>
      <c r="B34" s="4" t="s">
        <v>289</v>
      </c>
      <c r="C34" s="123"/>
    </row>
    <row r="35" spans="1:3" ht="18" hidden="1" customHeight="1" x14ac:dyDescent="0.3">
      <c r="A35" s="9" t="s">
        <v>564</v>
      </c>
      <c r="B35" s="4" t="s">
        <v>289</v>
      </c>
      <c r="C35" s="123"/>
    </row>
    <row r="36" spans="1:3" ht="18" hidden="1" customHeight="1" x14ac:dyDescent="0.3">
      <c r="A36" s="9" t="s">
        <v>565</v>
      </c>
      <c r="B36" s="4" t="s">
        <v>289</v>
      </c>
      <c r="C36" s="123"/>
    </row>
    <row r="37" spans="1:3" ht="18" hidden="1" customHeight="1" x14ac:dyDescent="0.3">
      <c r="A37" s="9" t="s">
        <v>566</v>
      </c>
      <c r="B37" s="4" t="s">
        <v>289</v>
      </c>
      <c r="C37" s="123"/>
    </row>
    <row r="38" spans="1:3" ht="18" hidden="1" customHeight="1" x14ac:dyDescent="0.3">
      <c r="A38" s="9" t="s">
        <v>567</v>
      </c>
      <c r="B38" s="4" t="s">
        <v>289</v>
      </c>
      <c r="C38" s="123"/>
    </row>
    <row r="39" spans="1:3" ht="30" customHeight="1" x14ac:dyDescent="0.3">
      <c r="A39" s="110" t="s">
        <v>568</v>
      </c>
      <c r="B39" s="6" t="s">
        <v>289</v>
      </c>
      <c r="C39" s="123"/>
    </row>
    <row r="40" spans="1:3" ht="27" customHeight="1" x14ac:dyDescent="0.3">
      <c r="A40" s="121" t="s">
        <v>569</v>
      </c>
      <c r="B40" s="6" t="s">
        <v>295</v>
      </c>
      <c r="C40" s="123"/>
    </row>
    <row r="41" spans="1:3" ht="17.25" customHeight="1" x14ac:dyDescent="0.3">
      <c r="A41" s="9" t="s">
        <v>558</v>
      </c>
      <c r="B41" s="4" t="s">
        <v>295</v>
      </c>
      <c r="C41" s="123"/>
    </row>
    <row r="42" spans="1:3" ht="17.25" customHeight="1" x14ac:dyDescent="0.3">
      <c r="A42" s="9" t="s">
        <v>559</v>
      </c>
      <c r="B42" s="4" t="s">
        <v>295</v>
      </c>
      <c r="C42" s="84"/>
    </row>
    <row r="43" spans="1:3" ht="17.25" customHeight="1" x14ac:dyDescent="0.3">
      <c r="A43" s="9" t="s">
        <v>560</v>
      </c>
      <c r="B43" s="4" t="s">
        <v>295</v>
      </c>
      <c r="C43" s="123"/>
    </row>
    <row r="44" spans="1:3" ht="17.25" hidden="1" customHeight="1" x14ac:dyDescent="0.3">
      <c r="A44" s="4" t="s">
        <v>561</v>
      </c>
      <c r="B44" s="4" t="s">
        <v>295</v>
      </c>
      <c r="C44" s="123"/>
    </row>
    <row r="45" spans="1:3" ht="17.25" hidden="1" customHeight="1" x14ac:dyDescent="0.3">
      <c r="A45" s="4" t="s">
        <v>562</v>
      </c>
      <c r="B45" s="4" t="s">
        <v>295</v>
      </c>
      <c r="C45" s="123"/>
    </row>
    <row r="46" spans="1:3" ht="17.25" hidden="1" customHeight="1" x14ac:dyDescent="0.3">
      <c r="A46" s="4" t="s">
        <v>563</v>
      </c>
      <c r="B46" s="4" t="s">
        <v>295</v>
      </c>
      <c r="C46" s="123"/>
    </row>
    <row r="47" spans="1:3" ht="17.25" hidden="1" customHeight="1" x14ac:dyDescent="0.3">
      <c r="A47" s="9" t="s">
        <v>564</v>
      </c>
      <c r="B47" s="4" t="s">
        <v>295</v>
      </c>
      <c r="C47" s="123"/>
    </row>
    <row r="48" spans="1:3" ht="17.25" hidden="1" customHeight="1" x14ac:dyDescent="0.3">
      <c r="A48" s="9" t="s">
        <v>570</v>
      </c>
      <c r="B48" s="4" t="s">
        <v>295</v>
      </c>
      <c r="C48" s="123"/>
    </row>
    <row r="49" spans="1:3" ht="17.25" hidden="1" customHeight="1" x14ac:dyDescent="0.3">
      <c r="A49" s="9" t="s">
        <v>566</v>
      </c>
      <c r="B49" s="4" t="s">
        <v>295</v>
      </c>
      <c r="C49" s="123"/>
    </row>
    <row r="50" spans="1:3" ht="17.25" hidden="1" customHeight="1" x14ac:dyDescent="0.3">
      <c r="A50" s="9" t="s">
        <v>567</v>
      </c>
      <c r="B50" s="4" t="s">
        <v>295</v>
      </c>
      <c r="C50" s="123"/>
    </row>
    <row r="51" spans="1:3" ht="25.5" customHeight="1" x14ac:dyDescent="0.3">
      <c r="A51" s="121" t="s">
        <v>569</v>
      </c>
      <c r="B51" s="120" t="s">
        <v>295</v>
      </c>
      <c r="C51" s="124">
        <f>SUM(C41:C50)</f>
        <v>0</v>
      </c>
    </row>
    <row r="52" spans="1:3" ht="20.25" hidden="1" customHeight="1" x14ac:dyDescent="0.3">
      <c r="A52" s="9" t="s">
        <v>547</v>
      </c>
      <c r="B52" s="3" t="s">
        <v>329</v>
      </c>
      <c r="C52" s="123"/>
    </row>
    <row r="53" spans="1:3" ht="20.25" hidden="1" customHeight="1" x14ac:dyDescent="0.3">
      <c r="A53" s="9" t="s">
        <v>548</v>
      </c>
      <c r="B53" s="3" t="s">
        <v>329</v>
      </c>
      <c r="C53" s="123"/>
    </row>
    <row r="54" spans="1:3" ht="20.25" hidden="1" customHeight="1" x14ac:dyDescent="0.3">
      <c r="A54" s="9" t="s">
        <v>549</v>
      </c>
      <c r="B54" s="3" t="s">
        <v>329</v>
      </c>
      <c r="C54" s="123"/>
    </row>
    <row r="55" spans="1:3" ht="20.25" hidden="1" customHeight="1" x14ac:dyDescent="0.3">
      <c r="A55" s="9" t="s">
        <v>550</v>
      </c>
      <c r="B55" s="3" t="s">
        <v>329</v>
      </c>
      <c r="C55" s="123"/>
    </row>
    <row r="56" spans="1:3" ht="20.25" hidden="1" customHeight="1" x14ac:dyDescent="0.3">
      <c r="A56" s="9" t="s">
        <v>551</v>
      </c>
      <c r="B56" s="3" t="s">
        <v>329</v>
      </c>
      <c r="C56" s="123"/>
    </row>
    <row r="57" spans="1:3" ht="20.25" hidden="1" customHeight="1" x14ac:dyDescent="0.3">
      <c r="A57" s="9" t="s">
        <v>552</v>
      </c>
      <c r="B57" s="3" t="s">
        <v>329</v>
      </c>
      <c r="C57" s="123"/>
    </row>
    <row r="58" spans="1:3" ht="20.25" hidden="1" customHeight="1" x14ac:dyDescent="0.3">
      <c r="A58" s="9" t="s">
        <v>553</v>
      </c>
      <c r="B58" s="3" t="s">
        <v>329</v>
      </c>
      <c r="C58" s="123"/>
    </row>
    <row r="59" spans="1:3" ht="20.25" hidden="1" customHeight="1" x14ac:dyDescent="0.3">
      <c r="A59" s="9" t="s">
        <v>554</v>
      </c>
      <c r="B59" s="3" t="s">
        <v>329</v>
      </c>
      <c r="C59" s="123"/>
    </row>
    <row r="60" spans="1:3" ht="20.25" hidden="1" customHeight="1" x14ac:dyDescent="0.3">
      <c r="A60" s="9" t="s">
        <v>555</v>
      </c>
      <c r="B60" s="3" t="s">
        <v>329</v>
      </c>
      <c r="C60" s="123"/>
    </row>
    <row r="61" spans="1:3" ht="20.25" hidden="1" customHeight="1" x14ac:dyDescent="0.3">
      <c r="A61" s="9" t="s">
        <v>556</v>
      </c>
      <c r="B61" s="3" t="s">
        <v>329</v>
      </c>
      <c r="C61" s="123"/>
    </row>
    <row r="62" spans="1:3" ht="30" customHeight="1" x14ac:dyDescent="0.3">
      <c r="A62" s="110" t="s">
        <v>571</v>
      </c>
      <c r="B62" s="6" t="s">
        <v>329</v>
      </c>
      <c r="C62" s="123"/>
    </row>
    <row r="63" spans="1:3" ht="19.5" hidden="1" customHeight="1" x14ac:dyDescent="0.3">
      <c r="A63" s="9" t="s">
        <v>547</v>
      </c>
      <c r="B63" s="3" t="s">
        <v>331</v>
      </c>
      <c r="C63" s="123"/>
    </row>
    <row r="64" spans="1:3" ht="19.5" hidden="1" customHeight="1" x14ac:dyDescent="0.3">
      <c r="A64" s="9" t="s">
        <v>548</v>
      </c>
      <c r="B64" s="3" t="s">
        <v>331</v>
      </c>
      <c r="C64" s="123"/>
    </row>
    <row r="65" spans="1:3" ht="19.5" hidden="1" customHeight="1" x14ac:dyDescent="0.3">
      <c r="A65" s="9" t="s">
        <v>549</v>
      </c>
      <c r="B65" s="3" t="s">
        <v>331</v>
      </c>
      <c r="C65" s="123"/>
    </row>
    <row r="66" spans="1:3" ht="19.5" hidden="1" customHeight="1" x14ac:dyDescent="0.3">
      <c r="A66" s="9" t="s">
        <v>550</v>
      </c>
      <c r="B66" s="3" t="s">
        <v>331</v>
      </c>
      <c r="C66" s="123"/>
    </row>
    <row r="67" spans="1:3" ht="19.5" hidden="1" customHeight="1" x14ac:dyDescent="0.3">
      <c r="A67" s="9" t="s">
        <v>551</v>
      </c>
      <c r="B67" s="3" t="s">
        <v>331</v>
      </c>
      <c r="C67" s="123"/>
    </row>
    <row r="68" spans="1:3" ht="19.5" hidden="1" customHeight="1" x14ac:dyDescent="0.3">
      <c r="A68" s="9" t="s">
        <v>552</v>
      </c>
      <c r="B68" s="3" t="s">
        <v>331</v>
      </c>
      <c r="C68" s="123"/>
    </row>
    <row r="69" spans="1:3" ht="19.5" hidden="1" customHeight="1" x14ac:dyDescent="0.3">
      <c r="A69" s="9" t="s">
        <v>553</v>
      </c>
      <c r="B69" s="3" t="s">
        <v>331</v>
      </c>
      <c r="C69" s="123"/>
    </row>
    <row r="70" spans="1:3" ht="19.5" hidden="1" customHeight="1" x14ac:dyDescent="0.3">
      <c r="A70" s="9" t="s">
        <v>554</v>
      </c>
      <c r="B70" s="3" t="s">
        <v>331</v>
      </c>
      <c r="C70" s="123"/>
    </row>
    <row r="71" spans="1:3" ht="19.5" hidden="1" customHeight="1" x14ac:dyDescent="0.3">
      <c r="A71" s="9" t="s">
        <v>555</v>
      </c>
      <c r="B71" s="3" t="s">
        <v>331</v>
      </c>
      <c r="C71" s="123"/>
    </row>
    <row r="72" spans="1:3" ht="19.5" hidden="1" customHeight="1" x14ac:dyDescent="0.3">
      <c r="A72" s="9" t="s">
        <v>556</v>
      </c>
      <c r="B72" s="3" t="s">
        <v>331</v>
      </c>
      <c r="C72" s="123"/>
    </row>
    <row r="73" spans="1:3" ht="30" customHeight="1" x14ac:dyDescent="0.3">
      <c r="A73" s="110" t="s">
        <v>572</v>
      </c>
      <c r="B73" s="6" t="s">
        <v>331</v>
      </c>
      <c r="C73" s="123"/>
    </row>
    <row r="74" spans="1:3" ht="19.5" hidden="1" customHeight="1" x14ac:dyDescent="0.3">
      <c r="A74" s="9" t="s">
        <v>547</v>
      </c>
      <c r="B74" s="3" t="s">
        <v>333</v>
      </c>
      <c r="C74" s="123"/>
    </row>
    <row r="75" spans="1:3" ht="19.5" hidden="1" customHeight="1" x14ac:dyDescent="0.3">
      <c r="A75" s="9" t="s">
        <v>548</v>
      </c>
      <c r="B75" s="3" t="s">
        <v>333</v>
      </c>
      <c r="C75" s="123"/>
    </row>
    <row r="76" spans="1:3" ht="19.5" hidden="1" customHeight="1" x14ac:dyDescent="0.3">
      <c r="A76" s="9" t="s">
        <v>549</v>
      </c>
      <c r="B76" s="3" t="s">
        <v>333</v>
      </c>
      <c r="C76" s="123"/>
    </row>
    <row r="77" spans="1:3" ht="19.5" hidden="1" customHeight="1" x14ac:dyDescent="0.3">
      <c r="A77" s="9" t="s">
        <v>550</v>
      </c>
      <c r="B77" s="3" t="s">
        <v>333</v>
      </c>
      <c r="C77" s="123"/>
    </row>
    <row r="78" spans="1:3" ht="19.5" hidden="1" customHeight="1" x14ac:dyDescent="0.3">
      <c r="A78" s="9" t="s">
        <v>551</v>
      </c>
      <c r="B78" s="3" t="s">
        <v>333</v>
      </c>
      <c r="C78" s="123"/>
    </row>
    <row r="79" spans="1:3" ht="19.5" hidden="1" customHeight="1" x14ac:dyDescent="0.3">
      <c r="A79" s="9" t="s">
        <v>552</v>
      </c>
      <c r="B79" s="3" t="s">
        <v>333</v>
      </c>
      <c r="C79" s="123"/>
    </row>
    <row r="80" spans="1:3" ht="19.5" hidden="1" customHeight="1" x14ac:dyDescent="0.3">
      <c r="A80" s="9" t="s">
        <v>553</v>
      </c>
      <c r="B80" s="3" t="s">
        <v>333</v>
      </c>
      <c r="C80" s="123"/>
    </row>
    <row r="81" spans="1:3" ht="19.5" hidden="1" customHeight="1" x14ac:dyDescent="0.3">
      <c r="A81" s="9" t="s">
        <v>554</v>
      </c>
      <c r="B81" s="3" t="s">
        <v>333</v>
      </c>
      <c r="C81" s="123"/>
    </row>
    <row r="82" spans="1:3" ht="19.5" hidden="1" customHeight="1" x14ac:dyDescent="0.3">
      <c r="A82" s="9" t="s">
        <v>555</v>
      </c>
      <c r="B82" s="3" t="s">
        <v>333</v>
      </c>
      <c r="C82" s="123"/>
    </row>
    <row r="83" spans="1:3" ht="19.5" hidden="1" customHeight="1" x14ac:dyDescent="0.3">
      <c r="A83" s="9" t="s">
        <v>556</v>
      </c>
      <c r="B83" s="3" t="s">
        <v>333</v>
      </c>
      <c r="C83" s="123"/>
    </row>
    <row r="84" spans="1:3" ht="24.75" customHeight="1" x14ac:dyDescent="0.3">
      <c r="A84" s="119" t="s">
        <v>573</v>
      </c>
      <c r="B84" s="120" t="s">
        <v>333</v>
      </c>
      <c r="C84" s="125"/>
    </row>
    <row r="85" spans="1:3" ht="18" customHeight="1" x14ac:dyDescent="0.3">
      <c r="A85" s="9" t="s">
        <v>558</v>
      </c>
      <c r="B85" s="4" t="s">
        <v>336</v>
      </c>
      <c r="C85" s="84"/>
    </row>
    <row r="86" spans="1:3" ht="18" customHeight="1" x14ac:dyDescent="0.3">
      <c r="A86" s="9" t="s">
        <v>559</v>
      </c>
      <c r="B86" s="3" t="s">
        <v>336</v>
      </c>
      <c r="C86" s="84"/>
    </row>
    <row r="87" spans="1:3" ht="18" customHeight="1" x14ac:dyDescent="0.3">
      <c r="A87" s="9" t="s">
        <v>560</v>
      </c>
      <c r="B87" s="4" t="s">
        <v>336</v>
      </c>
      <c r="C87" s="84">
        <v>100000</v>
      </c>
    </row>
    <row r="88" spans="1:3" ht="18" hidden="1" customHeight="1" x14ac:dyDescent="0.3">
      <c r="A88" s="4" t="s">
        <v>561</v>
      </c>
      <c r="B88" s="3" t="s">
        <v>336</v>
      </c>
      <c r="C88" s="84"/>
    </row>
    <row r="89" spans="1:3" ht="18" hidden="1" customHeight="1" x14ac:dyDescent="0.3">
      <c r="A89" s="4" t="s">
        <v>562</v>
      </c>
      <c r="B89" s="4" t="s">
        <v>336</v>
      </c>
      <c r="C89" s="84"/>
    </row>
    <row r="90" spans="1:3" ht="18" hidden="1" customHeight="1" x14ac:dyDescent="0.3">
      <c r="A90" s="4" t="s">
        <v>563</v>
      </c>
      <c r="B90" s="3" t="s">
        <v>336</v>
      </c>
      <c r="C90" s="84"/>
    </row>
    <row r="91" spans="1:3" ht="18" hidden="1" customHeight="1" x14ac:dyDescent="0.3">
      <c r="A91" s="9" t="s">
        <v>564</v>
      </c>
      <c r="B91" s="4" t="s">
        <v>336</v>
      </c>
      <c r="C91" s="84"/>
    </row>
    <row r="92" spans="1:3" ht="18" hidden="1" customHeight="1" x14ac:dyDescent="0.3">
      <c r="A92" s="9" t="s">
        <v>570</v>
      </c>
      <c r="B92" s="3" t="s">
        <v>336</v>
      </c>
      <c r="C92" s="84"/>
    </row>
    <row r="93" spans="1:3" ht="18" hidden="1" customHeight="1" x14ac:dyDescent="0.3">
      <c r="A93" s="9" t="s">
        <v>566</v>
      </c>
      <c r="B93" s="4" t="s">
        <v>336</v>
      </c>
      <c r="C93" s="84"/>
    </row>
    <row r="94" spans="1:3" ht="18" hidden="1" customHeight="1" x14ac:dyDescent="0.3">
      <c r="A94" s="9" t="s">
        <v>567</v>
      </c>
      <c r="B94" s="3" t="s">
        <v>336</v>
      </c>
      <c r="C94" s="84"/>
    </row>
    <row r="95" spans="1:3" ht="24.75" customHeight="1" x14ac:dyDescent="0.3">
      <c r="A95" s="119" t="s">
        <v>574</v>
      </c>
      <c r="B95" s="120" t="s">
        <v>336</v>
      </c>
      <c r="C95" s="124">
        <f>SUM(C85:C94)</f>
        <v>100000</v>
      </c>
    </row>
    <row r="96" spans="1:3" ht="20.25" customHeight="1" x14ac:dyDescent="0.3">
      <c r="A96" s="119" t="s">
        <v>337</v>
      </c>
      <c r="B96" s="120" t="s">
        <v>338</v>
      </c>
      <c r="C96" s="124">
        <v>100000</v>
      </c>
    </row>
    <row r="97" spans="1:3" ht="18" customHeight="1" x14ac:dyDescent="0.3">
      <c r="A97" s="9" t="s">
        <v>558</v>
      </c>
      <c r="B97" s="4" t="s">
        <v>340</v>
      </c>
      <c r="C97" s="84"/>
    </row>
    <row r="98" spans="1:3" ht="18" customHeight="1" x14ac:dyDescent="0.3">
      <c r="A98" s="9" t="s">
        <v>559</v>
      </c>
      <c r="B98" s="4" t="s">
        <v>340</v>
      </c>
      <c r="C98" s="122"/>
    </row>
    <row r="99" spans="1:3" ht="18" customHeight="1" x14ac:dyDescent="0.3">
      <c r="A99" s="9" t="s">
        <v>560</v>
      </c>
      <c r="B99" s="4" t="s">
        <v>340</v>
      </c>
      <c r="C99" s="84"/>
    </row>
    <row r="100" spans="1:3" ht="18" hidden="1" customHeight="1" x14ac:dyDescent="0.3">
      <c r="A100" s="4" t="s">
        <v>561</v>
      </c>
      <c r="B100" s="4" t="s">
        <v>340</v>
      </c>
      <c r="C100" s="84"/>
    </row>
    <row r="101" spans="1:3" ht="18" hidden="1" customHeight="1" x14ac:dyDescent="0.3">
      <c r="A101" s="4" t="s">
        <v>562</v>
      </c>
      <c r="B101" s="4" t="s">
        <v>340</v>
      </c>
      <c r="C101" s="84"/>
    </row>
    <row r="102" spans="1:3" ht="18" hidden="1" customHeight="1" x14ac:dyDescent="0.3">
      <c r="A102" s="4" t="s">
        <v>563</v>
      </c>
      <c r="B102" s="4" t="s">
        <v>340</v>
      </c>
      <c r="C102" s="84"/>
    </row>
    <row r="103" spans="1:3" ht="18" hidden="1" customHeight="1" x14ac:dyDescent="0.3">
      <c r="A103" s="9" t="s">
        <v>564</v>
      </c>
      <c r="B103" s="4" t="s">
        <v>340</v>
      </c>
      <c r="C103" s="84"/>
    </row>
    <row r="104" spans="1:3" ht="18" hidden="1" customHeight="1" x14ac:dyDescent="0.3">
      <c r="A104" s="9" t="s">
        <v>570</v>
      </c>
      <c r="B104" s="4" t="s">
        <v>340</v>
      </c>
      <c r="C104" s="84"/>
    </row>
    <row r="105" spans="1:3" ht="18" hidden="1" customHeight="1" x14ac:dyDescent="0.3">
      <c r="A105" s="9" t="s">
        <v>566</v>
      </c>
      <c r="B105" s="4" t="s">
        <v>340</v>
      </c>
      <c r="C105" s="84"/>
    </row>
    <row r="106" spans="1:3" ht="18" hidden="1" customHeight="1" x14ac:dyDescent="0.3">
      <c r="A106" s="9" t="s">
        <v>567</v>
      </c>
      <c r="B106" s="4" t="s">
        <v>340</v>
      </c>
      <c r="C106" s="84"/>
    </row>
    <row r="107" spans="1:3" ht="24.75" customHeight="1" x14ac:dyDescent="0.3">
      <c r="A107" s="121" t="s">
        <v>339</v>
      </c>
      <c r="B107" s="120" t="s">
        <v>340</v>
      </c>
      <c r="C107" s="124">
        <f>SUM(C97:C106)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&amp;R7. melléklet a ../2023. (...)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bevétel</vt:lpstr>
      <vt:lpstr>Kiadás</vt:lpstr>
      <vt:lpstr>Állami</vt:lpstr>
      <vt:lpstr>Beruházás</vt:lpstr>
      <vt:lpstr>Támog.bev.</vt:lpstr>
      <vt:lpstr>Adók</vt:lpstr>
      <vt:lpstr>Létszám</vt:lpstr>
      <vt:lpstr>Szoc.</vt:lpstr>
      <vt:lpstr>Támog.kiad.</vt:lpstr>
      <vt:lpstr>Többéves kihat.köt.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2023-01-20T07:13:22Z</cp:lastPrinted>
  <dcterms:created xsi:type="dcterms:W3CDTF">2018-06-20T08:53:42Z</dcterms:created>
  <dcterms:modified xsi:type="dcterms:W3CDTF">2023-01-20T08:36:39Z</dcterms:modified>
</cp:coreProperties>
</file>